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-12" yWindow="-12" windowWidth="23064" windowHeight="11568"/>
  </bookViews>
  <sheets>
    <sheet name="diffeqn" sheetId="3" r:id="rId1"/>
    <sheet name="diff eqn + data points" sheetId="5" r:id="rId2"/>
  </sheets>
  <calcPr calcId="145621"/>
</workbook>
</file>

<file path=xl/calcChain.xml><?xml version="1.0" encoding="utf-8"?>
<calcChain xmlns="http://schemas.openxmlformats.org/spreadsheetml/2006/main">
  <c r="H105" i="5" l="1"/>
  <c r="E105" i="5" l="1"/>
  <c r="E106" i="5"/>
  <c r="E107" i="5" s="1"/>
  <c r="E108" i="5" s="1"/>
  <c r="E109" i="5" s="1"/>
  <c r="E110" i="5" s="1"/>
  <c r="E111" i="5" s="1"/>
  <c r="E112" i="5" s="1"/>
  <c r="E113" i="5" s="1"/>
  <c r="E114" i="5" s="1"/>
  <c r="E115" i="5" s="1"/>
  <c r="E116" i="5" s="1"/>
  <c r="E117" i="5" s="1"/>
  <c r="E118" i="5" s="1"/>
  <c r="E119" i="5" s="1"/>
  <c r="E120" i="5" s="1"/>
  <c r="E121" i="5" s="1"/>
  <c r="E122" i="5" s="1"/>
  <c r="E123" i="5" s="1"/>
  <c r="E124" i="5" s="1"/>
  <c r="E125" i="5" s="1"/>
  <c r="E126" i="5" s="1"/>
  <c r="E127" i="5" s="1"/>
  <c r="E128" i="5" s="1"/>
  <c r="E129" i="5" s="1"/>
  <c r="E130" i="5" s="1"/>
  <c r="E131" i="5" s="1"/>
  <c r="E132" i="5" s="1"/>
  <c r="E133" i="5" s="1"/>
  <c r="E134" i="5" s="1"/>
  <c r="E135" i="5" s="1"/>
  <c r="E136" i="5" s="1"/>
  <c r="E137" i="5" s="1"/>
  <c r="E138" i="5" s="1"/>
  <c r="E139" i="5" s="1"/>
  <c r="E140" i="5" s="1"/>
  <c r="E141" i="5" s="1"/>
  <c r="E142" i="5" s="1"/>
  <c r="E143" i="5" s="1"/>
  <c r="E144" i="5" s="1"/>
  <c r="E145" i="5" s="1"/>
  <c r="E146" i="5" s="1"/>
  <c r="E147" i="5" s="1"/>
  <c r="E148" i="5" s="1"/>
  <c r="E149" i="5" s="1"/>
  <c r="E150" i="5" s="1"/>
  <c r="E151" i="5" s="1"/>
  <c r="E152" i="5" s="1"/>
  <c r="E153" i="5" s="1"/>
  <c r="E154" i="5" s="1"/>
  <c r="E155" i="5" s="1"/>
  <c r="E156" i="5" s="1"/>
  <c r="E157" i="5" s="1"/>
  <c r="E158" i="5" s="1"/>
  <c r="E159" i="5" s="1"/>
  <c r="E160" i="5" s="1"/>
  <c r="E161" i="5" s="1"/>
  <c r="E162" i="5" s="1"/>
  <c r="E163" i="5" s="1"/>
  <c r="E164" i="5" s="1"/>
  <c r="E165" i="5" s="1"/>
  <c r="E166" i="5" s="1"/>
  <c r="E167" i="5" s="1"/>
  <c r="E168" i="5" s="1"/>
  <c r="E169" i="5" s="1"/>
  <c r="E170" i="5" s="1"/>
  <c r="E171" i="5" s="1"/>
  <c r="E172" i="5" s="1"/>
  <c r="E173" i="5" s="1"/>
  <c r="E174" i="5" s="1"/>
  <c r="E175" i="5" s="1"/>
  <c r="E176" i="5" s="1"/>
  <c r="E177" i="5" s="1"/>
  <c r="E178" i="5" s="1"/>
  <c r="E179" i="5" s="1"/>
  <c r="E180" i="5" s="1"/>
  <c r="B105" i="5"/>
  <c r="A105" i="5"/>
  <c r="C105" i="5" s="1"/>
  <c r="J105" i="5" s="1"/>
  <c r="B10" i="5"/>
  <c r="D10" i="5" s="1"/>
  <c r="A105" i="3"/>
  <c r="C105" i="3" s="1"/>
  <c r="B105" i="3"/>
  <c r="C103" i="3"/>
  <c r="D105" i="5" l="1"/>
  <c r="D106" i="5" s="1"/>
  <c r="D107" i="5" s="1"/>
  <c r="D108" i="5" s="1"/>
  <c r="D109" i="5" s="1"/>
  <c r="D110" i="5" s="1"/>
  <c r="D111" i="5" s="1"/>
  <c r="D112" i="5" s="1"/>
  <c r="D113" i="5" s="1"/>
  <c r="D114" i="5" s="1"/>
  <c r="D115" i="5" s="1"/>
  <c r="D116" i="5" s="1"/>
  <c r="D117" i="5" s="1"/>
  <c r="D118" i="5" s="1"/>
  <c r="D119" i="5" s="1"/>
  <c r="D120" i="5" s="1"/>
  <c r="D121" i="5" s="1"/>
  <c r="D122" i="5" s="1"/>
  <c r="D123" i="5" s="1"/>
  <c r="D124" i="5" s="1"/>
  <c r="D125" i="5" s="1"/>
  <c r="D126" i="5" s="1"/>
  <c r="D127" i="5" s="1"/>
  <c r="D128" i="5" s="1"/>
  <c r="D129" i="5" s="1"/>
  <c r="D130" i="5" s="1"/>
  <c r="D131" i="5" s="1"/>
  <c r="D132" i="5" s="1"/>
  <c r="D133" i="5" s="1"/>
  <c r="D134" i="5" s="1"/>
  <c r="D135" i="5" s="1"/>
  <c r="D136" i="5" s="1"/>
  <c r="D137" i="5" s="1"/>
  <c r="D138" i="5" s="1"/>
  <c r="D139" i="5" s="1"/>
  <c r="D140" i="5" s="1"/>
  <c r="D141" i="5" s="1"/>
  <c r="D142" i="5" s="1"/>
  <c r="D143" i="5" s="1"/>
  <c r="D144" i="5" s="1"/>
  <c r="D145" i="5" s="1"/>
  <c r="D146" i="5" s="1"/>
  <c r="D147" i="5" s="1"/>
  <c r="D148" i="5" s="1"/>
  <c r="D149" i="5" s="1"/>
  <c r="D150" i="5" s="1"/>
  <c r="D151" i="5" s="1"/>
  <c r="D152" i="5" s="1"/>
  <c r="D153" i="5" s="1"/>
  <c r="D154" i="5" s="1"/>
  <c r="D155" i="5" s="1"/>
  <c r="D156" i="5" s="1"/>
  <c r="D157" i="5" s="1"/>
  <c r="D158" i="5" s="1"/>
  <c r="D159" i="5" s="1"/>
  <c r="D160" i="5" s="1"/>
  <c r="D161" i="5" s="1"/>
  <c r="D162" i="5" s="1"/>
  <c r="D163" i="5" s="1"/>
  <c r="D164" i="5" s="1"/>
  <c r="D165" i="5" s="1"/>
  <c r="D166" i="5" s="1"/>
  <c r="D167" i="5" s="1"/>
  <c r="D168" i="5" s="1"/>
  <c r="D169" i="5" s="1"/>
  <c r="D170" i="5" s="1"/>
  <c r="D171" i="5" s="1"/>
  <c r="D172" i="5" s="1"/>
  <c r="D173" i="5" s="1"/>
  <c r="D174" i="5" s="1"/>
  <c r="D175" i="5" s="1"/>
  <c r="D176" i="5" s="1"/>
  <c r="D177" i="5" s="1"/>
  <c r="D178" i="5" s="1"/>
  <c r="D179" i="5" s="1"/>
  <c r="D180" i="5" s="1"/>
  <c r="A106" i="3"/>
  <c r="A106" i="5"/>
  <c r="K105" i="5"/>
  <c r="I105" i="5"/>
  <c r="B11" i="5"/>
  <c r="E10" i="5"/>
  <c r="G106" i="5" l="1"/>
  <c r="B106" i="5"/>
  <c r="H106" i="5" s="1"/>
  <c r="B106" i="3"/>
  <c r="A107" i="3"/>
  <c r="C107" i="3" s="1"/>
  <c r="C106" i="3"/>
  <c r="B12" i="5"/>
  <c r="E11" i="5"/>
  <c r="D11" i="5"/>
  <c r="C106" i="5"/>
  <c r="J106" i="5" s="1"/>
  <c r="A107" i="5"/>
  <c r="G107" i="5" l="1"/>
  <c r="B107" i="5"/>
  <c r="H107" i="5" s="1"/>
  <c r="A108" i="3"/>
  <c r="B107" i="3"/>
  <c r="K106" i="5"/>
  <c r="I106" i="5"/>
  <c r="A108" i="5"/>
  <c r="C107" i="5"/>
  <c r="J107" i="5" s="1"/>
  <c r="D12" i="5"/>
  <c r="E12" i="5"/>
  <c r="B13" i="5"/>
  <c r="G108" i="5" l="1"/>
  <c r="B108" i="5"/>
  <c r="H108" i="5" s="1"/>
  <c r="A109" i="3"/>
  <c r="C109" i="3" s="1"/>
  <c r="B108" i="3"/>
  <c r="C108" i="3"/>
  <c r="I107" i="5"/>
  <c r="K107" i="5"/>
  <c r="E13" i="5"/>
  <c r="D13" i="5"/>
  <c r="B14" i="5"/>
  <c r="C108" i="5"/>
  <c r="J108" i="5" s="1"/>
  <c r="A109" i="5"/>
  <c r="G109" i="5" l="1"/>
  <c r="B109" i="5"/>
  <c r="H109" i="5" s="1"/>
  <c r="A110" i="3"/>
  <c r="B109" i="3"/>
  <c r="I108" i="5"/>
  <c r="K108" i="5"/>
  <c r="B15" i="5"/>
  <c r="E14" i="5"/>
  <c r="D14" i="5"/>
  <c r="A110" i="5"/>
  <c r="C109" i="5"/>
  <c r="J109" i="5" s="1"/>
  <c r="G110" i="5" l="1"/>
  <c r="B110" i="5"/>
  <c r="H110" i="5" s="1"/>
  <c r="A111" i="3"/>
  <c r="C111" i="3" s="1"/>
  <c r="B110" i="3"/>
  <c r="C110" i="3"/>
  <c r="K109" i="5"/>
  <c r="I109" i="5"/>
  <c r="C110" i="5"/>
  <c r="J110" i="5" s="1"/>
  <c r="A111" i="5"/>
  <c r="B16" i="5"/>
  <c r="D15" i="5"/>
  <c r="E15" i="5"/>
  <c r="G111" i="5" l="1"/>
  <c r="B111" i="5"/>
  <c r="H111" i="5" s="1"/>
  <c r="A112" i="3"/>
  <c r="C112" i="3" s="1"/>
  <c r="B111" i="3"/>
  <c r="I110" i="5"/>
  <c r="K110" i="5"/>
  <c r="A112" i="5"/>
  <c r="C111" i="5"/>
  <c r="J111" i="5" s="1"/>
  <c r="D16" i="5"/>
  <c r="B17" i="5"/>
  <c r="E16" i="5"/>
  <c r="G112" i="5" l="1"/>
  <c r="B112" i="5"/>
  <c r="H112" i="5" s="1"/>
  <c r="A113" i="3"/>
  <c r="B112" i="3"/>
  <c r="I111" i="5"/>
  <c r="K111" i="5"/>
  <c r="C112" i="5"/>
  <c r="J112" i="5" s="1"/>
  <c r="A113" i="5"/>
  <c r="E17" i="5"/>
  <c r="D17" i="5"/>
  <c r="B18" i="5"/>
  <c r="G113" i="5" l="1"/>
  <c r="B113" i="5"/>
  <c r="H113" i="5" s="1"/>
  <c r="A114" i="3"/>
  <c r="C114" i="3" s="1"/>
  <c r="B113" i="3"/>
  <c r="C113" i="3"/>
  <c r="I112" i="5"/>
  <c r="K112" i="5"/>
  <c r="A114" i="5"/>
  <c r="C113" i="5"/>
  <c r="J113" i="5" s="1"/>
  <c r="B19" i="5"/>
  <c r="E18" i="5"/>
  <c r="D18" i="5"/>
  <c r="G114" i="5" l="1"/>
  <c r="B114" i="5"/>
  <c r="H114" i="5" s="1"/>
  <c r="A115" i="3"/>
  <c r="C115" i="3" s="1"/>
  <c r="B114" i="3"/>
  <c r="K113" i="5"/>
  <c r="I113" i="5"/>
  <c r="B20" i="5"/>
  <c r="E19" i="5"/>
  <c r="D19" i="5"/>
  <c r="C114" i="5"/>
  <c r="J114" i="5" s="1"/>
  <c r="A115" i="5"/>
  <c r="G115" i="5" l="1"/>
  <c r="B115" i="5"/>
  <c r="H115" i="5" s="1"/>
  <c r="A116" i="3"/>
  <c r="C116" i="3" s="1"/>
  <c r="B115" i="3"/>
  <c r="K114" i="5"/>
  <c r="I114" i="5"/>
  <c r="A116" i="5"/>
  <c r="C115" i="5"/>
  <c r="J115" i="5" s="1"/>
  <c r="D20" i="5"/>
  <c r="E20" i="5"/>
  <c r="B21" i="5"/>
  <c r="G116" i="5" l="1"/>
  <c r="B116" i="5"/>
  <c r="H116" i="5" s="1"/>
  <c r="A117" i="3"/>
  <c r="B116" i="3"/>
  <c r="K115" i="5"/>
  <c r="I115" i="5"/>
  <c r="C116" i="5"/>
  <c r="J116" i="5" s="1"/>
  <c r="A117" i="5"/>
  <c r="E21" i="5"/>
  <c r="D21" i="5"/>
  <c r="B22" i="5"/>
  <c r="G117" i="5" l="1"/>
  <c r="B117" i="5"/>
  <c r="H117" i="5" s="1"/>
  <c r="A118" i="3"/>
  <c r="C118" i="3" s="1"/>
  <c r="B117" i="3"/>
  <c r="C117" i="3"/>
  <c r="I116" i="5"/>
  <c r="K116" i="5"/>
  <c r="B23" i="5"/>
  <c r="E22" i="5"/>
  <c r="D22" i="5"/>
  <c r="A118" i="5"/>
  <c r="C117" i="5"/>
  <c r="J117" i="5" s="1"/>
  <c r="G118" i="5" l="1"/>
  <c r="B118" i="5"/>
  <c r="H118" i="5" s="1"/>
  <c r="A119" i="3"/>
  <c r="B118" i="3"/>
  <c r="K117" i="5"/>
  <c r="I117" i="5"/>
  <c r="C118" i="5"/>
  <c r="J118" i="5" s="1"/>
  <c r="A119" i="5"/>
  <c r="B24" i="5"/>
  <c r="D23" i="5"/>
  <c r="E23" i="5"/>
  <c r="G119" i="5" l="1"/>
  <c r="B119" i="5"/>
  <c r="H119" i="5" s="1"/>
  <c r="A120" i="3"/>
  <c r="C120" i="3" s="1"/>
  <c r="B119" i="3"/>
  <c r="C119" i="3"/>
  <c r="I118" i="5"/>
  <c r="K118" i="5"/>
  <c r="D24" i="5"/>
  <c r="B25" i="5"/>
  <c r="E24" i="5"/>
  <c r="A120" i="5"/>
  <c r="C119" i="5"/>
  <c r="J119" i="5" s="1"/>
  <c r="G120" i="5" l="1"/>
  <c r="B120" i="5"/>
  <c r="H120" i="5" s="1"/>
  <c r="A121" i="3"/>
  <c r="B120" i="3"/>
  <c r="I119" i="5"/>
  <c r="K119" i="5"/>
  <c r="E25" i="5"/>
  <c r="D25" i="5"/>
  <c r="B26" i="5"/>
  <c r="C120" i="5"/>
  <c r="J120" i="5" s="1"/>
  <c r="A121" i="5"/>
  <c r="G121" i="5" l="1"/>
  <c r="J121" i="5"/>
  <c r="B121" i="5"/>
  <c r="H121" i="5"/>
  <c r="A122" i="3"/>
  <c r="C122" i="3" s="1"/>
  <c r="B121" i="3"/>
  <c r="C121" i="3"/>
  <c r="I120" i="5"/>
  <c r="K120" i="5"/>
  <c r="B27" i="5"/>
  <c r="E26" i="5"/>
  <c r="D26" i="5"/>
  <c r="A122" i="5"/>
  <c r="C121" i="5"/>
  <c r="G122" i="5" l="1"/>
  <c r="J122" i="5"/>
  <c r="B122" i="5"/>
  <c r="H122" i="5"/>
  <c r="A123" i="3"/>
  <c r="C123" i="3" s="1"/>
  <c r="B122" i="3"/>
  <c r="K121" i="5"/>
  <c r="I121" i="5"/>
  <c r="C122" i="5"/>
  <c r="A123" i="5"/>
  <c r="B28" i="5"/>
  <c r="E27" i="5"/>
  <c r="D27" i="5"/>
  <c r="G123" i="5" l="1"/>
  <c r="J123" i="5"/>
  <c r="B123" i="5"/>
  <c r="H123" i="5"/>
  <c r="K122" i="5"/>
  <c r="A124" i="3"/>
  <c r="B123" i="3"/>
  <c r="I122" i="5"/>
  <c r="A124" i="5"/>
  <c r="C123" i="5"/>
  <c r="D28" i="5"/>
  <c r="E28" i="5"/>
  <c r="B29" i="5"/>
  <c r="G124" i="5" l="1"/>
  <c r="J124" i="5"/>
  <c r="B124" i="5"/>
  <c r="H124" i="5"/>
  <c r="K123" i="5"/>
  <c r="A125" i="3"/>
  <c r="C125" i="3" s="1"/>
  <c r="B124" i="3"/>
  <c r="C124" i="3"/>
  <c r="I123" i="5"/>
  <c r="E29" i="5"/>
  <c r="D29" i="5"/>
  <c r="B30" i="5"/>
  <c r="C124" i="5"/>
  <c r="A125" i="5"/>
  <c r="K124" i="5" l="1"/>
  <c r="G125" i="5"/>
  <c r="J125" i="5"/>
  <c r="B125" i="5"/>
  <c r="H125" i="5"/>
  <c r="A126" i="3"/>
  <c r="C126" i="3" s="1"/>
  <c r="B125" i="3"/>
  <c r="I124" i="5"/>
  <c r="K125" i="5"/>
  <c r="B31" i="5"/>
  <c r="E30" i="5"/>
  <c r="D30" i="5"/>
  <c r="A126" i="5"/>
  <c r="C125" i="5"/>
  <c r="G126" i="5" l="1"/>
  <c r="J126" i="5"/>
  <c r="K126" i="5" s="1"/>
  <c r="I125" i="5"/>
  <c r="B126" i="5"/>
  <c r="H126" i="5"/>
  <c r="I126" i="5" s="1"/>
  <c r="A127" i="3"/>
  <c r="C127" i="3" s="1"/>
  <c r="B126" i="3"/>
  <c r="C126" i="5"/>
  <c r="A127" i="5"/>
  <c r="B32" i="5"/>
  <c r="D31" i="5"/>
  <c r="E31" i="5"/>
  <c r="G127" i="5" l="1"/>
  <c r="J127" i="5"/>
  <c r="K127" i="5" s="1"/>
  <c r="B127" i="5"/>
  <c r="H127" i="5"/>
  <c r="I127" i="5" s="1"/>
  <c r="A128" i="3"/>
  <c r="C128" i="3" s="1"/>
  <c r="B127" i="3"/>
  <c r="A128" i="5"/>
  <c r="C127" i="5"/>
  <c r="D32" i="5"/>
  <c r="B33" i="5"/>
  <c r="E32" i="5"/>
  <c r="G128" i="5" l="1"/>
  <c r="J128" i="5"/>
  <c r="K128" i="5" s="1"/>
  <c r="B128" i="5"/>
  <c r="H128" i="5"/>
  <c r="I128" i="5" s="1"/>
  <c r="A129" i="3"/>
  <c r="B128" i="3"/>
  <c r="C128" i="5"/>
  <c r="A129" i="5"/>
  <c r="E33" i="5"/>
  <c r="D33" i="5"/>
  <c r="B34" i="5"/>
  <c r="G129" i="5" l="1"/>
  <c r="J129" i="5"/>
  <c r="K129" i="5" s="1"/>
  <c r="B129" i="5"/>
  <c r="H129" i="5"/>
  <c r="I129" i="5" s="1"/>
  <c r="A130" i="3"/>
  <c r="B129" i="3"/>
  <c r="C129" i="3"/>
  <c r="B35" i="5"/>
  <c r="E34" i="5"/>
  <c r="D34" i="5"/>
  <c r="A130" i="5"/>
  <c r="C129" i="5"/>
  <c r="G130" i="5" l="1"/>
  <c r="J130" i="5"/>
  <c r="K130" i="5" s="1"/>
  <c r="B130" i="5"/>
  <c r="H130" i="5"/>
  <c r="I130" i="5" s="1"/>
  <c r="A131" i="3"/>
  <c r="C131" i="3" s="1"/>
  <c r="B130" i="3"/>
  <c r="C130" i="3"/>
  <c r="C130" i="5"/>
  <c r="A131" i="5"/>
  <c r="B36" i="5"/>
  <c r="E35" i="5"/>
  <c r="D35" i="5"/>
  <c r="G131" i="5" l="1"/>
  <c r="J131" i="5"/>
  <c r="K131" i="5" s="1"/>
  <c r="B131" i="5"/>
  <c r="H131" i="5"/>
  <c r="I131" i="5" s="1"/>
  <c r="A132" i="3"/>
  <c r="C132" i="3" s="1"/>
  <c r="B131" i="3"/>
  <c r="D36" i="5"/>
  <c r="E36" i="5"/>
  <c r="B37" i="5"/>
  <c r="A132" i="5"/>
  <c r="C131" i="5"/>
  <c r="G132" i="5" l="1"/>
  <c r="J132" i="5"/>
  <c r="K132" i="5" s="1"/>
  <c r="B132" i="5"/>
  <c r="H132" i="5"/>
  <c r="I132" i="5" s="1"/>
  <c r="A133" i="3"/>
  <c r="C133" i="3" s="1"/>
  <c r="B132" i="3"/>
  <c r="E37" i="5"/>
  <c r="D37" i="5"/>
  <c r="B38" i="5"/>
  <c r="C132" i="5"/>
  <c r="A133" i="5"/>
  <c r="G133" i="5" l="1"/>
  <c r="J133" i="5"/>
  <c r="K133" i="5" s="1"/>
  <c r="B133" i="5"/>
  <c r="H133" i="5"/>
  <c r="I133" i="5" s="1"/>
  <c r="A134" i="3"/>
  <c r="C134" i="3" s="1"/>
  <c r="B133" i="3"/>
  <c r="A134" i="5"/>
  <c r="C133" i="5"/>
  <c r="B39" i="5"/>
  <c r="E38" i="5"/>
  <c r="D38" i="5"/>
  <c r="G134" i="5" l="1"/>
  <c r="J134" i="5"/>
  <c r="K134" i="5" s="1"/>
  <c r="B134" i="5"/>
  <c r="H134" i="5"/>
  <c r="I134" i="5" s="1"/>
  <c r="A135" i="3"/>
  <c r="C135" i="3" s="1"/>
  <c r="B134" i="3"/>
  <c r="B40" i="5"/>
  <c r="D39" i="5"/>
  <c r="E39" i="5"/>
  <c r="C134" i="5"/>
  <c r="A135" i="5"/>
  <c r="G135" i="5" l="1"/>
  <c r="J135" i="5"/>
  <c r="K135" i="5" s="1"/>
  <c r="B135" i="5"/>
  <c r="H135" i="5"/>
  <c r="I135" i="5" s="1"/>
  <c r="A136" i="3"/>
  <c r="C136" i="3" s="1"/>
  <c r="B135" i="3"/>
  <c r="A136" i="5"/>
  <c r="C135" i="5"/>
  <c r="D40" i="5"/>
  <c r="B41" i="5"/>
  <c r="E40" i="5"/>
  <c r="G136" i="5" l="1"/>
  <c r="J136" i="5"/>
  <c r="K136" i="5" s="1"/>
  <c r="B136" i="5"/>
  <c r="H136" i="5"/>
  <c r="I136" i="5" s="1"/>
  <c r="A137" i="3"/>
  <c r="C137" i="3" s="1"/>
  <c r="B136" i="3"/>
  <c r="C136" i="5"/>
  <c r="A137" i="5"/>
  <c r="E41" i="5"/>
  <c r="D41" i="5"/>
  <c r="B42" i="5"/>
  <c r="G137" i="5" l="1"/>
  <c r="J137" i="5"/>
  <c r="K137" i="5" s="1"/>
  <c r="B137" i="5"/>
  <c r="H137" i="5"/>
  <c r="I137" i="5" s="1"/>
  <c r="A138" i="3"/>
  <c r="B137" i="3"/>
  <c r="B43" i="5"/>
  <c r="E42" i="5"/>
  <c r="D42" i="5"/>
  <c r="A138" i="5"/>
  <c r="C137" i="5"/>
  <c r="G138" i="5" l="1"/>
  <c r="J138" i="5"/>
  <c r="K138" i="5" s="1"/>
  <c r="B138" i="5"/>
  <c r="H138" i="5"/>
  <c r="I138" i="5" s="1"/>
  <c r="A139" i="3"/>
  <c r="C139" i="3" s="1"/>
  <c r="B138" i="3"/>
  <c r="C138" i="3"/>
  <c r="C138" i="5"/>
  <c r="A139" i="5"/>
  <c r="B44" i="5"/>
  <c r="E43" i="5"/>
  <c r="D43" i="5"/>
  <c r="G139" i="5" l="1"/>
  <c r="J139" i="5"/>
  <c r="K139" i="5" s="1"/>
  <c r="B139" i="5"/>
  <c r="H139" i="5"/>
  <c r="I139" i="5" s="1"/>
  <c r="A140" i="3"/>
  <c r="C140" i="3" s="1"/>
  <c r="B139" i="3"/>
  <c r="D44" i="5"/>
  <c r="E44" i="5"/>
  <c r="B45" i="5"/>
  <c r="A140" i="5"/>
  <c r="C139" i="5"/>
  <c r="G140" i="5" l="1"/>
  <c r="J140" i="5"/>
  <c r="K140" i="5" s="1"/>
  <c r="B140" i="5"/>
  <c r="H140" i="5"/>
  <c r="I140" i="5" s="1"/>
  <c r="A141" i="3"/>
  <c r="C141" i="3" s="1"/>
  <c r="B140" i="3"/>
  <c r="E45" i="5"/>
  <c r="D45" i="5"/>
  <c r="B46" i="5"/>
  <c r="C140" i="5"/>
  <c r="A141" i="5"/>
  <c r="G141" i="5" l="1"/>
  <c r="J141" i="5"/>
  <c r="K141" i="5" s="1"/>
  <c r="B141" i="5"/>
  <c r="H141" i="5"/>
  <c r="I141" i="5" s="1"/>
  <c r="A142" i="3"/>
  <c r="C142" i="3" s="1"/>
  <c r="B141" i="3"/>
  <c r="B47" i="5"/>
  <c r="E46" i="5"/>
  <c r="D46" i="5"/>
  <c r="A142" i="5"/>
  <c r="C141" i="5"/>
  <c r="G142" i="5" l="1"/>
  <c r="J142" i="5"/>
  <c r="K142" i="5" s="1"/>
  <c r="B142" i="5"/>
  <c r="H142" i="5"/>
  <c r="I142" i="5" s="1"/>
  <c r="A143" i="3"/>
  <c r="C143" i="3" s="1"/>
  <c r="B142" i="3"/>
  <c r="C142" i="5"/>
  <c r="A143" i="5"/>
  <c r="B48" i="5"/>
  <c r="D47" i="5"/>
  <c r="E47" i="5"/>
  <c r="G143" i="5" l="1"/>
  <c r="J143" i="5"/>
  <c r="K143" i="5" s="1"/>
  <c r="B143" i="5"/>
  <c r="H143" i="5"/>
  <c r="I143" i="5" s="1"/>
  <c r="A144" i="3"/>
  <c r="C144" i="3" s="1"/>
  <c r="B143" i="3"/>
  <c r="E48" i="5"/>
  <c r="D48" i="5"/>
  <c r="B49" i="5"/>
  <c r="A144" i="5"/>
  <c r="C143" i="5"/>
  <c r="G144" i="5" l="1"/>
  <c r="J144" i="5"/>
  <c r="K144" i="5" s="1"/>
  <c r="B144" i="5"/>
  <c r="H144" i="5"/>
  <c r="I144" i="5" s="1"/>
  <c r="A145" i="3"/>
  <c r="B144" i="3"/>
  <c r="D49" i="5"/>
  <c r="B50" i="5"/>
  <c r="E49" i="5"/>
  <c r="C144" i="5"/>
  <c r="A145" i="5"/>
  <c r="G145" i="5" l="1"/>
  <c r="J145" i="5"/>
  <c r="K145" i="5" s="1"/>
  <c r="B145" i="5"/>
  <c r="H145" i="5"/>
  <c r="I145" i="5" s="1"/>
  <c r="A146" i="3"/>
  <c r="C146" i="3" s="1"/>
  <c r="B145" i="3"/>
  <c r="C145" i="3"/>
  <c r="A146" i="5"/>
  <c r="C145" i="5"/>
  <c r="E50" i="5"/>
  <c r="D50" i="5"/>
  <c r="B51" i="5"/>
  <c r="G146" i="5" l="1"/>
  <c r="J146" i="5"/>
  <c r="K146" i="5" s="1"/>
  <c r="B146" i="5"/>
  <c r="H146" i="5"/>
  <c r="I146" i="5" s="1"/>
  <c r="A147" i="3"/>
  <c r="C147" i="3" s="1"/>
  <c r="B146" i="3"/>
  <c r="B52" i="5"/>
  <c r="E51" i="5"/>
  <c r="D51" i="5"/>
  <c r="C146" i="5"/>
  <c r="A147" i="5"/>
  <c r="G147" i="5" l="1"/>
  <c r="J147" i="5"/>
  <c r="B147" i="5"/>
  <c r="H147" i="5"/>
  <c r="I147" i="5" s="1"/>
  <c r="A148" i="3"/>
  <c r="C148" i="3" s="1"/>
  <c r="B147" i="3"/>
  <c r="K147" i="5"/>
  <c r="A148" i="5"/>
  <c r="C147" i="5"/>
  <c r="D52" i="5"/>
  <c r="B53" i="5"/>
  <c r="E52" i="5"/>
  <c r="G148" i="5" l="1"/>
  <c r="J148" i="5"/>
  <c r="B148" i="5"/>
  <c r="H148" i="5"/>
  <c r="I148" i="5" s="1"/>
  <c r="A149" i="3"/>
  <c r="C149" i="3" s="1"/>
  <c r="B148" i="3"/>
  <c r="K148" i="5"/>
  <c r="C148" i="5"/>
  <c r="A149" i="5"/>
  <c r="D53" i="5"/>
  <c r="B54" i="5"/>
  <c r="E53" i="5"/>
  <c r="G149" i="5" l="1"/>
  <c r="J149" i="5"/>
  <c r="B149" i="5"/>
  <c r="H149" i="5"/>
  <c r="A150" i="3"/>
  <c r="C150" i="3" s="1"/>
  <c r="B149" i="3"/>
  <c r="K149" i="5"/>
  <c r="I149" i="5"/>
  <c r="A150" i="5"/>
  <c r="C149" i="5"/>
  <c r="E54" i="5"/>
  <c r="D54" i="5"/>
  <c r="B55" i="5"/>
  <c r="G150" i="5" l="1"/>
  <c r="J150" i="5"/>
  <c r="B150" i="5"/>
  <c r="H150" i="5"/>
  <c r="I150" i="5" s="1"/>
  <c r="A151" i="3"/>
  <c r="C151" i="3" s="1"/>
  <c r="B150" i="3"/>
  <c r="K150" i="5"/>
  <c r="D55" i="5"/>
  <c r="B56" i="5"/>
  <c r="E55" i="5"/>
  <c r="C150" i="5"/>
  <c r="A151" i="5"/>
  <c r="B10" i="3"/>
  <c r="G151" i="5" l="1"/>
  <c r="J151" i="5"/>
  <c r="B151" i="5"/>
  <c r="H151" i="5"/>
  <c r="I151" i="5" s="1"/>
  <c r="A152" i="3"/>
  <c r="B151" i="3"/>
  <c r="E10" i="3"/>
  <c r="D10" i="3"/>
  <c r="B11" i="3"/>
  <c r="K151" i="5"/>
  <c r="E56" i="5"/>
  <c r="D56" i="5"/>
  <c r="B57" i="5"/>
  <c r="A152" i="5"/>
  <c r="C151" i="5"/>
  <c r="G152" i="5" l="1"/>
  <c r="J152" i="5"/>
  <c r="B152" i="5"/>
  <c r="H152" i="5"/>
  <c r="I152" i="5" s="1"/>
  <c r="E11" i="3"/>
  <c r="D11" i="3"/>
  <c r="B12" i="3"/>
  <c r="A153" i="3"/>
  <c r="C153" i="3" s="1"/>
  <c r="B152" i="3"/>
  <c r="C152" i="3"/>
  <c r="K152" i="5"/>
  <c r="B58" i="5"/>
  <c r="D57" i="5"/>
  <c r="E57" i="5"/>
  <c r="C152" i="5"/>
  <c r="A153" i="5"/>
  <c r="G153" i="5" l="1"/>
  <c r="J153" i="5"/>
  <c r="B153" i="5"/>
  <c r="H153" i="5"/>
  <c r="I153" i="5" s="1"/>
  <c r="A154" i="3"/>
  <c r="B153" i="3"/>
  <c r="E12" i="3"/>
  <c r="B13" i="3"/>
  <c r="D12" i="3"/>
  <c r="K153" i="5"/>
  <c r="A154" i="5"/>
  <c r="C153" i="5"/>
  <c r="E58" i="5"/>
  <c r="B59" i="5"/>
  <c r="D58" i="5"/>
  <c r="G154" i="5" l="1"/>
  <c r="J154" i="5"/>
  <c r="B154" i="5"/>
  <c r="H154" i="5"/>
  <c r="I154" i="5" s="1"/>
  <c r="A155" i="3"/>
  <c r="C155" i="3" s="1"/>
  <c r="B154" i="3"/>
  <c r="C154" i="3"/>
  <c r="E13" i="3"/>
  <c r="D13" i="3"/>
  <c r="B14" i="3"/>
  <c r="K154" i="5"/>
  <c r="D59" i="5"/>
  <c r="B60" i="5"/>
  <c r="E59" i="5"/>
  <c r="C154" i="5"/>
  <c r="A155" i="5"/>
  <c r="G155" i="5" l="1"/>
  <c r="J155" i="5"/>
  <c r="B155" i="5"/>
  <c r="H155" i="5"/>
  <c r="I155" i="5" s="1"/>
  <c r="E14" i="3"/>
  <c r="D14" i="3"/>
  <c r="B15" i="3"/>
  <c r="A156" i="3"/>
  <c r="B155" i="3"/>
  <c r="K155" i="5"/>
  <c r="E60" i="5"/>
  <c r="B61" i="5"/>
  <c r="D60" i="5"/>
  <c r="A156" i="5"/>
  <c r="C155" i="5"/>
  <c r="C156" i="3"/>
  <c r="G156" i="5" l="1"/>
  <c r="J156" i="5"/>
  <c r="B156" i="5"/>
  <c r="H156" i="5"/>
  <c r="I156" i="5" s="1"/>
  <c r="A157" i="3"/>
  <c r="B156" i="3"/>
  <c r="E15" i="3"/>
  <c r="D15" i="3"/>
  <c r="B16" i="3"/>
  <c r="K156" i="5"/>
  <c r="B62" i="5"/>
  <c r="D61" i="5"/>
  <c r="E61" i="5"/>
  <c r="C156" i="5"/>
  <c r="A157" i="5"/>
  <c r="G157" i="5" l="1"/>
  <c r="J157" i="5"/>
  <c r="B157" i="5"/>
  <c r="H157" i="5"/>
  <c r="I157" i="5" s="1"/>
  <c r="A158" i="3"/>
  <c r="C158" i="3" s="1"/>
  <c r="B157" i="3"/>
  <c r="C157" i="3"/>
  <c r="E16" i="3"/>
  <c r="D16" i="3"/>
  <c r="B17" i="3"/>
  <c r="K157" i="5"/>
  <c r="A158" i="5"/>
  <c r="C157" i="5"/>
  <c r="E62" i="5"/>
  <c r="B63" i="5"/>
  <c r="D62" i="5"/>
  <c r="G158" i="5" l="1"/>
  <c r="J158" i="5"/>
  <c r="B158" i="5"/>
  <c r="H158" i="5"/>
  <c r="I158" i="5" s="1"/>
  <c r="E17" i="3"/>
  <c r="D17" i="3"/>
  <c r="B18" i="3"/>
  <c r="A159" i="3"/>
  <c r="C159" i="3" s="1"/>
  <c r="B158" i="3"/>
  <c r="K158" i="5"/>
  <c r="D63" i="5"/>
  <c r="B64" i="5"/>
  <c r="E63" i="5"/>
  <c r="C158" i="5"/>
  <c r="A159" i="5"/>
  <c r="G159" i="5" l="1"/>
  <c r="J159" i="5"/>
  <c r="B159" i="5"/>
  <c r="H159" i="5"/>
  <c r="I159" i="5" s="1"/>
  <c r="A160" i="3"/>
  <c r="B159" i="3"/>
  <c r="E18" i="3"/>
  <c r="D18" i="3"/>
  <c r="B19" i="3"/>
  <c r="K159" i="5"/>
  <c r="E64" i="5"/>
  <c r="D64" i="5"/>
  <c r="B65" i="5"/>
  <c r="A160" i="5"/>
  <c r="C159" i="5"/>
  <c r="G160" i="5" l="1"/>
  <c r="J160" i="5"/>
  <c r="B160" i="5"/>
  <c r="H160" i="5"/>
  <c r="I160" i="5" s="1"/>
  <c r="A161" i="3"/>
  <c r="C161" i="3" s="1"/>
  <c r="B160" i="3"/>
  <c r="C160" i="3"/>
  <c r="E19" i="3"/>
  <c r="B20" i="3"/>
  <c r="D19" i="3"/>
  <c r="K160" i="5"/>
  <c r="B66" i="5"/>
  <c r="D65" i="5"/>
  <c r="E65" i="5"/>
  <c r="C160" i="5"/>
  <c r="A161" i="5"/>
  <c r="G161" i="5" l="1"/>
  <c r="J161" i="5"/>
  <c r="B161" i="5"/>
  <c r="H161" i="5"/>
  <c r="I161" i="5" s="1"/>
  <c r="E20" i="3"/>
  <c r="D20" i="3"/>
  <c r="B21" i="3"/>
  <c r="A162" i="3"/>
  <c r="B161" i="3"/>
  <c r="K161" i="5"/>
  <c r="A162" i="5"/>
  <c r="C161" i="5"/>
  <c r="E66" i="5"/>
  <c r="B67" i="5"/>
  <c r="D66" i="5"/>
  <c r="C162" i="3"/>
  <c r="G162" i="5" l="1"/>
  <c r="J162" i="5"/>
  <c r="B162" i="5"/>
  <c r="H162" i="5"/>
  <c r="I162" i="5" s="1"/>
  <c r="A163" i="3"/>
  <c r="B162" i="3"/>
  <c r="E21" i="3"/>
  <c r="D21" i="3"/>
  <c r="B22" i="3"/>
  <c r="K162" i="5"/>
  <c r="D67" i="5"/>
  <c r="B68" i="5"/>
  <c r="E67" i="5"/>
  <c r="C162" i="5"/>
  <c r="A163" i="5"/>
  <c r="G163" i="5" l="1"/>
  <c r="J163" i="5"/>
  <c r="B163" i="5"/>
  <c r="H163" i="5"/>
  <c r="I163" i="5" s="1"/>
  <c r="A164" i="3"/>
  <c r="C164" i="3" s="1"/>
  <c r="B163" i="3"/>
  <c r="C163" i="3"/>
  <c r="E22" i="3"/>
  <c r="B23" i="3"/>
  <c r="D22" i="3"/>
  <c r="K163" i="5"/>
  <c r="E68" i="5"/>
  <c r="B69" i="5"/>
  <c r="D68" i="5"/>
  <c r="A164" i="5"/>
  <c r="C163" i="5"/>
  <c r="G164" i="5" l="1"/>
  <c r="J164" i="5"/>
  <c r="B164" i="5"/>
  <c r="H164" i="5"/>
  <c r="I164" i="5" s="1"/>
  <c r="E23" i="3"/>
  <c r="D23" i="3"/>
  <c r="B24" i="3"/>
  <c r="A165" i="3"/>
  <c r="B164" i="3"/>
  <c r="K164" i="5"/>
  <c r="B70" i="5"/>
  <c r="D69" i="5"/>
  <c r="E69" i="5"/>
  <c r="C164" i="5"/>
  <c r="A165" i="5"/>
  <c r="C165" i="3"/>
  <c r="G165" i="5" l="1"/>
  <c r="J165" i="5"/>
  <c r="B165" i="5"/>
  <c r="H165" i="5"/>
  <c r="I165" i="5" s="1"/>
  <c r="A166" i="3"/>
  <c r="C166" i="3" s="1"/>
  <c r="B165" i="3"/>
  <c r="E24" i="3"/>
  <c r="B25" i="3"/>
  <c r="D24" i="3"/>
  <c r="K165" i="5"/>
  <c r="A166" i="5"/>
  <c r="C165" i="5"/>
  <c r="E70" i="5"/>
  <c r="D70" i="5"/>
  <c r="B71" i="5"/>
  <c r="G166" i="5" l="1"/>
  <c r="J166" i="5"/>
  <c r="B166" i="5"/>
  <c r="H166" i="5"/>
  <c r="I166" i="5" s="1"/>
  <c r="E25" i="3"/>
  <c r="D25" i="3"/>
  <c r="B26" i="3"/>
  <c r="A167" i="3"/>
  <c r="C167" i="3" s="1"/>
  <c r="B166" i="3"/>
  <c r="K166" i="5"/>
  <c r="D71" i="5"/>
  <c r="B72" i="5"/>
  <c r="E71" i="5"/>
  <c r="C166" i="5"/>
  <c r="A167" i="5"/>
  <c r="G167" i="5" l="1"/>
  <c r="J167" i="5"/>
  <c r="B167" i="5"/>
  <c r="H167" i="5"/>
  <c r="I167" i="5" s="1"/>
  <c r="A168" i="3"/>
  <c r="C168" i="3" s="1"/>
  <c r="B167" i="3"/>
  <c r="E26" i="3"/>
  <c r="D26" i="3"/>
  <c r="B27" i="3"/>
  <c r="K167" i="5"/>
  <c r="E72" i="5"/>
  <c r="D72" i="5"/>
  <c r="B73" i="5"/>
  <c r="A168" i="5"/>
  <c r="C167" i="5"/>
  <c r="G168" i="5" l="1"/>
  <c r="J168" i="5"/>
  <c r="B168" i="5"/>
  <c r="H168" i="5"/>
  <c r="I168" i="5" s="1"/>
  <c r="E27" i="3"/>
  <c r="B28" i="3"/>
  <c r="D27" i="3"/>
  <c r="A169" i="3"/>
  <c r="B168" i="3"/>
  <c r="K168" i="5"/>
  <c r="B74" i="5"/>
  <c r="D73" i="5"/>
  <c r="E73" i="5"/>
  <c r="C168" i="5"/>
  <c r="A169" i="5"/>
  <c r="C169" i="3"/>
  <c r="G169" i="5" l="1"/>
  <c r="J169" i="5"/>
  <c r="B169" i="5"/>
  <c r="H169" i="5"/>
  <c r="I169" i="5" s="1"/>
  <c r="A170" i="3"/>
  <c r="C170" i="3" s="1"/>
  <c r="B169" i="3"/>
  <c r="E28" i="3"/>
  <c r="D28" i="3"/>
  <c r="B29" i="3"/>
  <c r="K169" i="5"/>
  <c r="A170" i="5"/>
  <c r="C169" i="5"/>
  <c r="E74" i="5"/>
  <c r="B75" i="5"/>
  <c r="D74" i="5"/>
  <c r="G170" i="5" l="1"/>
  <c r="J170" i="5"/>
  <c r="B170" i="5"/>
  <c r="H170" i="5"/>
  <c r="I170" i="5" s="1"/>
  <c r="E29" i="3"/>
  <c r="B30" i="3"/>
  <c r="D29" i="3"/>
  <c r="A171" i="3"/>
  <c r="B170" i="3"/>
  <c r="K170" i="5"/>
  <c r="D75" i="5"/>
  <c r="B76" i="5"/>
  <c r="E75" i="5"/>
  <c r="C170" i="5"/>
  <c r="A171" i="5"/>
  <c r="C171" i="3"/>
  <c r="G171" i="5" l="1"/>
  <c r="J171" i="5"/>
  <c r="B171" i="5"/>
  <c r="H171" i="5"/>
  <c r="I171" i="5" s="1"/>
  <c r="A172" i="3"/>
  <c r="C172" i="3" s="1"/>
  <c r="B171" i="3"/>
  <c r="E30" i="3"/>
  <c r="D30" i="3"/>
  <c r="B31" i="3"/>
  <c r="K171" i="5"/>
  <c r="E76" i="5"/>
  <c r="B77" i="5"/>
  <c r="D76" i="5"/>
  <c r="A172" i="5"/>
  <c r="C171" i="5"/>
  <c r="G172" i="5" l="1"/>
  <c r="J172" i="5"/>
  <c r="B172" i="5"/>
  <c r="H172" i="5"/>
  <c r="I172" i="5" s="1"/>
  <c r="E31" i="3"/>
  <c r="D31" i="3"/>
  <c r="B32" i="3"/>
  <c r="A173" i="3"/>
  <c r="B172" i="3"/>
  <c r="K172" i="5"/>
  <c r="B78" i="5"/>
  <c r="D77" i="5"/>
  <c r="E77" i="5"/>
  <c r="C172" i="5"/>
  <c r="A173" i="5"/>
  <c r="C173" i="3"/>
  <c r="G173" i="5" l="1"/>
  <c r="J173" i="5"/>
  <c r="B173" i="5"/>
  <c r="H173" i="5"/>
  <c r="I173" i="5" s="1"/>
  <c r="A174" i="3"/>
  <c r="C174" i="3" s="1"/>
  <c r="B173" i="3"/>
  <c r="E32" i="3"/>
  <c r="D32" i="3"/>
  <c r="B33" i="3"/>
  <c r="K173" i="5"/>
  <c r="A174" i="5"/>
  <c r="C173" i="5"/>
  <c r="E78" i="5"/>
  <c r="B79" i="5"/>
  <c r="D78" i="5"/>
  <c r="G174" i="5" l="1"/>
  <c r="J174" i="5"/>
  <c r="B174" i="5"/>
  <c r="H174" i="5"/>
  <c r="I174" i="5" s="1"/>
  <c r="E33" i="3"/>
  <c r="D33" i="3"/>
  <c r="B34" i="3"/>
  <c r="A175" i="3"/>
  <c r="C175" i="3" s="1"/>
  <c r="B174" i="3"/>
  <c r="K174" i="5"/>
  <c r="D79" i="5"/>
  <c r="B80" i="5"/>
  <c r="E79" i="5"/>
  <c r="C174" i="5"/>
  <c r="A175" i="5"/>
  <c r="G175" i="5" l="1"/>
  <c r="J175" i="5"/>
  <c r="B175" i="5"/>
  <c r="H175" i="5"/>
  <c r="I175" i="5" s="1"/>
  <c r="A176" i="3"/>
  <c r="C176" i="3" s="1"/>
  <c r="B175" i="3"/>
  <c r="E34" i="3"/>
  <c r="D34" i="3"/>
  <c r="B35" i="3"/>
  <c r="K175" i="5"/>
  <c r="E80" i="5"/>
  <c r="D80" i="5"/>
  <c r="B81" i="5"/>
  <c r="A176" i="5"/>
  <c r="C175" i="5"/>
  <c r="G176" i="5" l="1"/>
  <c r="J176" i="5"/>
  <c r="B176" i="5"/>
  <c r="H176" i="5"/>
  <c r="I176" i="5" s="1"/>
  <c r="E35" i="3"/>
  <c r="D35" i="3"/>
  <c r="B36" i="3"/>
  <c r="A177" i="3"/>
  <c r="B176" i="3"/>
  <c r="K176" i="5"/>
  <c r="B82" i="5"/>
  <c r="D81" i="5"/>
  <c r="E81" i="5"/>
  <c r="C176" i="5"/>
  <c r="A177" i="5"/>
  <c r="C177" i="3"/>
  <c r="G177" i="5" l="1"/>
  <c r="J177" i="5"/>
  <c r="B177" i="5"/>
  <c r="H177" i="5"/>
  <c r="I177" i="5" s="1"/>
  <c r="A178" i="3"/>
  <c r="C178" i="3" s="1"/>
  <c r="B177" i="3"/>
  <c r="E36" i="3"/>
  <c r="B37" i="3"/>
  <c r="D36" i="3"/>
  <c r="K177" i="5"/>
  <c r="A178" i="5"/>
  <c r="C177" i="5"/>
  <c r="E82" i="5"/>
  <c r="B83" i="5"/>
  <c r="D82" i="5"/>
  <c r="G178" i="5" l="1"/>
  <c r="J178" i="5"/>
  <c r="B178" i="5"/>
  <c r="H178" i="5"/>
  <c r="I178" i="5" s="1"/>
  <c r="E37" i="3"/>
  <c r="B38" i="3"/>
  <c r="D37" i="3"/>
  <c r="A179" i="3"/>
  <c r="B178" i="3"/>
  <c r="K178" i="5"/>
  <c r="D83" i="5"/>
  <c r="B84" i="5"/>
  <c r="E83" i="5"/>
  <c r="C178" i="5"/>
  <c r="A179" i="5"/>
  <c r="C179" i="3"/>
  <c r="G179" i="5" l="1"/>
  <c r="J179" i="5"/>
  <c r="B179" i="5"/>
  <c r="H179" i="5"/>
  <c r="I179" i="5" s="1"/>
  <c r="A180" i="3"/>
  <c r="B180" i="3" s="1"/>
  <c r="B179" i="3"/>
  <c r="E38" i="3"/>
  <c r="B39" i="3"/>
  <c r="D38" i="3"/>
  <c r="K179" i="5"/>
  <c r="E84" i="5"/>
  <c r="B85" i="5"/>
  <c r="D84" i="5"/>
  <c r="A180" i="5"/>
  <c r="C179" i="5"/>
  <c r="G180" i="5" l="1"/>
  <c r="G181" i="5" s="1"/>
  <c r="J180" i="5"/>
  <c r="B180" i="5"/>
  <c r="H180" i="5"/>
  <c r="I180" i="5" s="1"/>
  <c r="C180" i="3"/>
  <c r="E39" i="3"/>
  <c r="D39" i="3"/>
  <c r="B40" i="3"/>
  <c r="K180" i="5"/>
  <c r="D85" i="5"/>
  <c r="E85" i="5"/>
  <c r="C180" i="5"/>
  <c r="M7" i="5" l="1"/>
  <c r="K182" i="5"/>
  <c r="I182" i="5"/>
  <c r="J7" i="5" s="1"/>
  <c r="E40" i="3"/>
  <c r="D40" i="3"/>
  <c r="B41" i="3"/>
  <c r="D41" i="3" l="1"/>
  <c r="B42" i="3"/>
  <c r="E41" i="3"/>
  <c r="E42" i="3" l="1"/>
  <c r="B43" i="3"/>
  <c r="D42" i="3"/>
  <c r="D43" i="3" l="1"/>
  <c r="B44" i="3"/>
  <c r="E43" i="3"/>
  <c r="D44" i="3" l="1"/>
  <c r="E44" i="3"/>
  <c r="B45" i="3"/>
  <c r="B46" i="3" l="1"/>
  <c r="E45" i="3"/>
  <c r="D45" i="3"/>
  <c r="E46" i="3" l="1"/>
  <c r="B47" i="3"/>
  <c r="D46" i="3"/>
  <c r="D47" i="3" l="1"/>
  <c r="B48" i="3"/>
  <c r="E47" i="3"/>
  <c r="D48" i="3" l="1"/>
  <c r="B49" i="3"/>
  <c r="E48" i="3"/>
  <c r="D49" i="3" l="1"/>
  <c r="B50" i="3"/>
  <c r="E49" i="3"/>
  <c r="D50" i="3" l="1"/>
  <c r="B51" i="3"/>
  <c r="E50" i="3"/>
  <c r="D51" i="3" l="1"/>
  <c r="E51" i="3"/>
  <c r="B52" i="3"/>
  <c r="B53" i="3" l="1"/>
  <c r="D52" i="3"/>
  <c r="E52" i="3"/>
  <c r="D53" i="3" l="1"/>
  <c r="B54" i="3"/>
  <c r="E53" i="3"/>
  <c r="E54" i="3" l="1"/>
  <c r="B55" i="3"/>
  <c r="D54" i="3"/>
  <c r="D55" i="3" l="1"/>
  <c r="B56" i="3"/>
  <c r="E55" i="3"/>
  <c r="D56" i="3" l="1"/>
  <c r="B57" i="3"/>
  <c r="E56" i="3"/>
  <c r="D57" i="3" l="1"/>
  <c r="E57" i="3"/>
  <c r="B58" i="3"/>
  <c r="D58" i="3" l="1"/>
  <c r="B59" i="3"/>
  <c r="E58" i="3"/>
  <c r="D59" i="3" l="1"/>
  <c r="E59" i="3"/>
  <c r="B60" i="3"/>
  <c r="E60" i="3" l="1"/>
  <c r="B61" i="3"/>
  <c r="D60" i="3"/>
  <c r="D61" i="3" l="1"/>
  <c r="B62" i="3"/>
  <c r="E61" i="3"/>
  <c r="E62" i="3" l="1"/>
  <c r="B63" i="3"/>
  <c r="D62" i="3"/>
  <c r="E63" i="3" l="1"/>
  <c r="B64" i="3"/>
  <c r="D63" i="3"/>
  <c r="D64" i="3" l="1"/>
  <c r="B65" i="3"/>
  <c r="E64" i="3"/>
  <c r="E65" i="3" l="1"/>
  <c r="B66" i="3"/>
  <c r="D65" i="3"/>
  <c r="E66" i="3" l="1"/>
  <c r="B67" i="3"/>
  <c r="D66" i="3"/>
  <c r="D67" i="3" l="1"/>
  <c r="E67" i="3"/>
  <c r="B68" i="3"/>
  <c r="E68" i="3" l="1"/>
  <c r="D68" i="3"/>
  <c r="B69" i="3"/>
  <c r="E69" i="3" l="1"/>
  <c r="D69" i="3"/>
  <c r="B70" i="3"/>
  <c r="D70" i="3" l="1"/>
  <c r="B71" i="3"/>
  <c r="E70" i="3"/>
  <c r="E71" i="3" l="1"/>
  <c r="B72" i="3"/>
  <c r="D71" i="3"/>
  <c r="E72" i="3" l="1"/>
  <c r="B73" i="3"/>
  <c r="D72" i="3"/>
  <c r="E73" i="3" l="1"/>
  <c r="B74" i="3"/>
  <c r="D73" i="3"/>
  <c r="D74" i="3" l="1"/>
  <c r="B75" i="3"/>
  <c r="E74" i="3"/>
  <c r="E75" i="3" l="1"/>
  <c r="B76" i="3"/>
  <c r="D75" i="3"/>
  <c r="E76" i="3" l="1"/>
  <c r="B77" i="3"/>
  <c r="D76" i="3"/>
  <c r="E77" i="3" l="1"/>
  <c r="B78" i="3"/>
  <c r="D77" i="3"/>
  <c r="E78" i="3" l="1"/>
  <c r="B79" i="3"/>
  <c r="D78" i="3"/>
  <c r="E79" i="3" l="1"/>
  <c r="B80" i="3"/>
  <c r="D79" i="3"/>
  <c r="E80" i="3" l="1"/>
  <c r="B81" i="3"/>
  <c r="D80" i="3"/>
  <c r="E81" i="3" l="1"/>
  <c r="B82" i="3"/>
  <c r="D81" i="3"/>
  <c r="E82" i="3" l="1"/>
  <c r="B83" i="3"/>
  <c r="D82" i="3"/>
  <c r="E83" i="3" l="1"/>
  <c r="B84" i="3"/>
  <c r="D83" i="3"/>
  <c r="E84" i="3" l="1"/>
  <c r="D84" i="3"/>
  <c r="B85" i="3"/>
  <c r="E85" i="3" l="1"/>
  <c r="D85" i="3"/>
</calcChain>
</file>

<file path=xl/comments1.xml><?xml version="1.0" encoding="utf-8"?>
<comments xmlns="http://schemas.openxmlformats.org/spreadsheetml/2006/main">
  <authors>
    <author>kalmanNoDom</author>
  </authors>
  <commentList>
    <comment ref="B2" authorId="0">
      <text>
        <r>
          <rPr>
            <b/>
            <sz val="8"/>
            <color indexed="81"/>
            <rFont val="Tahoma"/>
            <family val="2"/>
          </rPr>
          <t>Only edit contents of yellow boxes.
To modify an existing model change the parameters in yellow boxes.
To create a new model, follow this outline:
1.  Delete all the parameters for the model(s).
2.  Adjust the highest and lowest n values.
3.  Enter values for the parameters.</t>
        </r>
      </text>
    </comment>
    <comment ref="J6" authorId="0">
      <text>
        <r>
          <rPr>
            <b/>
            <sz val="8"/>
            <color indexed="81"/>
            <rFont val="Tahoma"/>
            <charset val="1"/>
          </rPr>
          <t xml:space="preserve">Note: if the lowest </t>
        </r>
        <r>
          <rPr>
            <b/>
            <i/>
            <sz val="8"/>
            <color indexed="81"/>
            <rFont val="Tahoma"/>
            <family val="2"/>
          </rPr>
          <t>n</t>
        </r>
        <r>
          <rPr>
            <b/>
            <sz val="8"/>
            <color indexed="81"/>
            <rFont val="Tahoma"/>
            <charset val="1"/>
          </rPr>
          <t xml:space="preserve"> is not 0, then the initial value will not be </t>
        </r>
        <r>
          <rPr>
            <b/>
            <i/>
            <sz val="8"/>
            <color indexed="81"/>
            <rFont val="Tahoma"/>
            <family val="2"/>
          </rPr>
          <t>a</t>
        </r>
        <r>
          <rPr>
            <b/>
            <vertAlign val="subscript"/>
            <sz val="8"/>
            <color indexed="81"/>
            <rFont val="Tahoma"/>
            <family val="2"/>
          </rPr>
          <t>0</t>
        </r>
        <r>
          <rPr>
            <b/>
            <sz val="8"/>
            <color indexed="81"/>
            <rFont val="Tahoma"/>
            <charset val="1"/>
          </rPr>
          <t xml:space="preserve">.  For example, if the lowest n is 3, then the initial value will be </t>
        </r>
        <r>
          <rPr>
            <b/>
            <i/>
            <sz val="8"/>
            <color indexed="81"/>
            <rFont val="Tahoma"/>
            <family val="2"/>
          </rPr>
          <t>a</t>
        </r>
        <r>
          <rPr>
            <b/>
            <vertAlign val="subscript"/>
            <sz val="8"/>
            <color indexed="81"/>
            <rFont val="Tahoma"/>
            <family val="2"/>
          </rPr>
          <t>3</t>
        </r>
        <r>
          <rPr>
            <b/>
            <sz val="8"/>
            <color indexed="81"/>
            <rFont val="Tahoma"/>
            <charset val="1"/>
          </rPr>
          <t xml:space="preserve">.  This means that the data table for the sequence must be extended back to </t>
        </r>
        <r>
          <rPr>
            <b/>
            <i/>
            <sz val="8"/>
            <color indexed="81"/>
            <rFont val="Tahoma"/>
            <family val="2"/>
          </rPr>
          <t>n</t>
        </r>
        <r>
          <rPr>
            <b/>
            <sz val="8"/>
            <color indexed="81"/>
            <rFont val="Tahoma"/>
            <family val="2"/>
          </rPr>
          <t xml:space="preserve"> = 0</t>
        </r>
        <r>
          <rPr>
            <b/>
            <sz val="8"/>
            <color indexed="81"/>
            <rFont val="Tahoma"/>
            <charset val="1"/>
          </rPr>
          <t xml:space="preserve">, so that the correct value of </t>
        </r>
        <r>
          <rPr>
            <b/>
            <i/>
            <sz val="8"/>
            <color indexed="81"/>
            <rFont val="Tahoma"/>
            <family val="2"/>
          </rPr>
          <t>a</t>
        </r>
        <r>
          <rPr>
            <b/>
            <vertAlign val="subscript"/>
            <sz val="8"/>
            <color indexed="81"/>
            <rFont val="Tahoma"/>
            <family val="2"/>
          </rPr>
          <t>0</t>
        </r>
        <r>
          <rPr>
            <b/>
            <sz val="8"/>
            <color indexed="81"/>
            <rFont val="Tahoma"/>
            <charset val="1"/>
          </rPr>
          <t xml:space="preserve">  can be found and incorporated in the functional equation.</t>
        </r>
        <r>
          <rPr>
            <sz val="8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kalmanNoDom</author>
  </authors>
  <commentList>
    <comment ref="B2" authorId="0">
      <text>
        <r>
          <rPr>
            <b/>
            <sz val="8"/>
            <color indexed="81"/>
            <rFont val="Tahoma"/>
            <family val="2"/>
          </rPr>
          <t>Only edit contents of yellow boxes.
To modify an existing model change the parameters in yellow boxes.
To create a new model, follow this outline:
1.  Delete all the data values and parameters for the model(s).
2.  Adjust the highest and lowest n values.
3.  Enter data values.
4.  Enter values for the parameters.</t>
        </r>
      </text>
    </comment>
    <comment ref="J5" authorId="0">
      <text>
        <r>
          <rPr>
            <b/>
            <sz val="8"/>
            <color indexed="81"/>
            <rFont val="Tahoma"/>
            <charset val="1"/>
          </rPr>
          <t xml:space="preserve">Note: if the lowest </t>
        </r>
        <r>
          <rPr>
            <b/>
            <i/>
            <sz val="8"/>
            <color indexed="81"/>
            <rFont val="Tahoma"/>
            <family val="2"/>
          </rPr>
          <t>n</t>
        </r>
        <r>
          <rPr>
            <b/>
            <sz val="8"/>
            <color indexed="81"/>
            <rFont val="Tahoma"/>
            <charset val="1"/>
          </rPr>
          <t xml:space="preserve"> is not 0, then the initial value will not be </t>
        </r>
        <r>
          <rPr>
            <b/>
            <i/>
            <sz val="8"/>
            <color indexed="81"/>
            <rFont val="Tahoma"/>
            <family val="2"/>
          </rPr>
          <t>a</t>
        </r>
        <r>
          <rPr>
            <b/>
            <vertAlign val="subscript"/>
            <sz val="8"/>
            <color indexed="81"/>
            <rFont val="Tahoma"/>
            <family val="2"/>
          </rPr>
          <t>0</t>
        </r>
        <r>
          <rPr>
            <b/>
            <sz val="8"/>
            <color indexed="81"/>
            <rFont val="Tahoma"/>
            <charset val="1"/>
          </rPr>
          <t xml:space="preserve">.  For example, if the lowest n is 3, then the initial value will be </t>
        </r>
        <r>
          <rPr>
            <b/>
            <i/>
            <sz val="8"/>
            <color indexed="81"/>
            <rFont val="Tahoma"/>
            <family val="2"/>
          </rPr>
          <t>a</t>
        </r>
        <r>
          <rPr>
            <b/>
            <vertAlign val="subscript"/>
            <sz val="8"/>
            <color indexed="81"/>
            <rFont val="Tahoma"/>
            <family val="2"/>
          </rPr>
          <t>3</t>
        </r>
        <r>
          <rPr>
            <b/>
            <sz val="8"/>
            <color indexed="81"/>
            <rFont val="Tahoma"/>
            <charset val="1"/>
          </rPr>
          <t xml:space="preserve">.  This means that the data table for the sequence must be extended back to </t>
        </r>
        <r>
          <rPr>
            <b/>
            <i/>
            <sz val="8"/>
            <color indexed="81"/>
            <rFont val="Tahoma"/>
            <family val="2"/>
          </rPr>
          <t>n</t>
        </r>
        <r>
          <rPr>
            <b/>
            <sz val="8"/>
            <color indexed="81"/>
            <rFont val="Tahoma"/>
            <family val="2"/>
          </rPr>
          <t xml:space="preserve"> = 0</t>
        </r>
        <r>
          <rPr>
            <b/>
            <sz val="8"/>
            <color indexed="81"/>
            <rFont val="Tahoma"/>
            <charset val="1"/>
          </rPr>
          <t xml:space="preserve">, so that the correct value of </t>
        </r>
        <r>
          <rPr>
            <b/>
            <i/>
            <sz val="8"/>
            <color indexed="81"/>
            <rFont val="Tahoma"/>
            <family val="2"/>
          </rPr>
          <t>a</t>
        </r>
        <r>
          <rPr>
            <b/>
            <vertAlign val="subscript"/>
            <sz val="8"/>
            <color indexed="81"/>
            <rFont val="Tahoma"/>
            <family val="2"/>
          </rPr>
          <t>0</t>
        </r>
        <r>
          <rPr>
            <b/>
            <sz val="8"/>
            <color indexed="81"/>
            <rFont val="Tahoma"/>
            <charset val="1"/>
          </rPr>
          <t xml:space="preserve">  can be found and incorporated in the functional equation.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J7" authorId="0">
      <text>
        <r>
          <rPr>
            <b/>
            <sz val="8"/>
            <color indexed="81"/>
            <rFont val="Tahoma"/>
            <family val="2"/>
          </rPr>
          <t>Average absolute difference between data values and diff eqn model values.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7" authorId="0">
      <text>
        <r>
          <rPr>
            <b/>
            <sz val="8"/>
            <color indexed="81"/>
            <rFont val="Tahoma"/>
            <family val="2"/>
          </rPr>
          <t>Average absolute difference between data values and func eqn model values.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<sst xmlns="http://schemas.openxmlformats.org/spreadsheetml/2006/main" count="52" uniqueCount="27">
  <si>
    <t>a(n+1) =</t>
  </si>
  <si>
    <t>a(n)</t>
  </si>
  <si>
    <t>Initial value =</t>
  </si>
  <si>
    <t>a(n) =</t>
  </si>
  <si>
    <t>n</t>
  </si>
  <si>
    <t xml:space="preserve">Difference Equation: </t>
  </si>
  <si>
    <t xml:space="preserve">Functional Equation: </t>
  </si>
  <si>
    <t>position number</t>
  </si>
  <si>
    <t>terms based on diff eqn</t>
  </si>
  <si>
    <t>terms based on func eqn</t>
  </si>
  <si>
    <t>data values</t>
  </si>
  <si>
    <t xml:space="preserve">Arithmetic Growth </t>
  </si>
  <si>
    <t>Study various arithmetic growth models by editing the yellow cells.</t>
  </si>
  <si>
    <t>+</t>
  </si>
  <si>
    <r>
      <t xml:space="preserve">Lowest </t>
    </r>
    <r>
      <rPr>
        <i/>
        <sz val="12"/>
        <rFont val="Geneva"/>
      </rPr>
      <t>n</t>
    </r>
    <r>
      <rPr>
        <sz val="12"/>
        <rFont val="Geneva"/>
      </rPr>
      <t xml:space="preserve"> =</t>
    </r>
  </si>
  <si>
    <r>
      <t xml:space="preserve">Highest </t>
    </r>
    <r>
      <rPr>
        <i/>
        <sz val="12"/>
        <rFont val="Geneva"/>
      </rPr>
      <t>n</t>
    </r>
    <r>
      <rPr>
        <sz val="12"/>
        <rFont val="Geneva"/>
      </rPr>
      <t xml:space="preserve"> =</t>
    </r>
  </si>
  <si>
    <t>step size =</t>
  </si>
  <si>
    <t>Plotpoints</t>
  </si>
  <si>
    <t>diff eqn</t>
  </si>
  <si>
    <t>func eqn</t>
  </si>
  <si>
    <t>diff eqn error</t>
  </si>
  <si>
    <t>running total</t>
  </si>
  <si>
    <t>func eqn error</t>
  </si>
  <si>
    <t>avg error</t>
  </si>
  <si>
    <t>Avg. error:</t>
  </si>
  <si>
    <t>data n values</t>
  </si>
  <si>
    <t>point counter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</si>
</sst>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0"/>
      <name val="Geneva"/>
    </font>
    <font>
      <i/>
      <sz val="10"/>
      <name val="Geneva"/>
    </font>
    <font>
      <sz val="8"/>
      <name val="Geneva"/>
    </font>
    <font>
      <b/>
      <sz val="14"/>
      <name val="Geneva"/>
    </font>
    <font>
      <b/>
      <sz val="12"/>
      <name val="Geneva"/>
    </font>
    <font>
      <sz val="16"/>
      <name val="Geneva"/>
    </font>
    <font>
      <sz val="11"/>
      <name val="Arial"/>
      <family val="2"/>
    </font>
    <font>
      <sz val="12"/>
      <name val="Geneva"/>
    </font>
    <font>
      <i/>
      <sz val="12"/>
      <name val="Geneva"/>
    </font>
    <font>
      <sz val="11"/>
      <name val="Geneva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b/>
      <i/>
      <sz val="8"/>
      <color indexed="81"/>
      <name val="Tahoma"/>
      <family val="2"/>
    </font>
    <font>
      <b/>
      <vertAlign val="subscript"/>
      <sz val="8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Fill="1" applyBorder="1"/>
    <xf numFmtId="0" fontId="0" fillId="0" borderId="0" xfId="0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/>
    <xf numFmtId="0" fontId="0" fillId="4" borderId="1" xfId="0" applyFill="1" applyBorder="1"/>
    <xf numFmtId="0" fontId="6" fillId="0" borderId="0" xfId="0" applyFont="1" applyFill="1" applyBorder="1"/>
    <xf numFmtId="0" fontId="7" fillId="0" borderId="0" xfId="0" applyFont="1" applyBorder="1"/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7" fillId="0" borderId="0" xfId="0" applyFont="1" applyBorder="1" applyAlignment="1">
      <alignment horizontal="right"/>
    </xf>
    <xf numFmtId="0" fontId="4" fillId="5" borderId="1" xfId="0" applyFont="1" applyFill="1" applyBorder="1" applyAlignment="1">
      <alignment horizontal="left"/>
    </xf>
    <xf numFmtId="0" fontId="0" fillId="6" borderId="1" xfId="0" applyFill="1" applyBorder="1"/>
    <xf numFmtId="0" fontId="9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Font="1" applyFill="1" applyBorder="1"/>
    <xf numFmtId="0" fontId="0" fillId="0" borderId="0" xfId="0" applyFont="1" applyFill="1" applyBorder="1"/>
    <xf numFmtId="0" fontId="0" fillId="5" borderId="1" xfId="0" applyFill="1" applyBorder="1"/>
    <xf numFmtId="0" fontId="1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0" xfId="0" applyFill="1" applyBorder="1" applyAlignment="1">
      <alignment horizontal="center" vertical="top" wrapText="1"/>
    </xf>
    <xf numFmtId="0" fontId="0" fillId="0" borderId="1" xfId="0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0" fillId="0" borderId="0" xfId="0" applyAlignment="1"/>
    <xf numFmtId="0" fontId="0" fillId="0" borderId="0" xfId="0" applyBorder="1" applyAlignment="1">
      <alignment horizontal="right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1" fillId="0" borderId="3" xfId="0" applyFont="1" applyBorder="1" applyAlignment="1">
      <alignment horizontal="center" vertical="center" wrapText="1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87265844458587"/>
          <c:y val="8.3336076421839267E-2"/>
          <c:w val="0.62470476726646296"/>
          <c:h val="0.7500246877965534"/>
        </c:manualLayout>
      </c:layout>
      <c:scatterChart>
        <c:scatterStyle val="lineMarker"/>
        <c:varyColors val="0"/>
        <c:ser>
          <c:idx val="1"/>
          <c:order val="0"/>
          <c:tx>
            <c:v>diff eqn</c:v>
          </c:tx>
          <c:spPr>
            <a:ln w="3175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xVal>
            <c:numRef>
              <c:f>diffeqn!$A$105:$A$180</c:f>
              <c:numCache>
                <c:formatCode>General</c:formatCode>
                <c:ptCount val="7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</c:numCache>
            </c:numRef>
          </c:xVal>
          <c:yVal>
            <c:numRef>
              <c:f>diffeqn!$B$105:$B$180</c:f>
              <c:numCache>
                <c:formatCode>General</c:formatCode>
                <c:ptCount val="76"/>
                <c:pt idx="0">
                  <c:v>77</c:v>
                </c:pt>
                <c:pt idx="1">
                  <c:v>77.92</c:v>
                </c:pt>
                <c:pt idx="2">
                  <c:v>78.84</c:v>
                </c:pt>
                <c:pt idx="3">
                  <c:v>79.760000000000005</c:v>
                </c:pt>
                <c:pt idx="4">
                  <c:v>80.680000000000007</c:v>
                </c:pt>
                <c:pt idx="5">
                  <c:v>81.599999999999994</c:v>
                </c:pt>
                <c:pt idx="6">
                  <c:v>82.52</c:v>
                </c:pt>
                <c:pt idx="7">
                  <c:v>83.44</c:v>
                </c:pt>
                <c:pt idx="8">
                  <c:v>84.36</c:v>
                </c:pt>
                <c:pt idx="9">
                  <c:v>85.28</c:v>
                </c:pt>
                <c:pt idx="10">
                  <c:v>86.2</c:v>
                </c:pt>
                <c:pt idx="11">
                  <c:v>86.2</c:v>
                </c:pt>
                <c:pt idx="12">
                  <c:v>86.2</c:v>
                </c:pt>
                <c:pt idx="13">
                  <c:v>86.2</c:v>
                </c:pt>
                <c:pt idx="14">
                  <c:v>86.2</c:v>
                </c:pt>
                <c:pt idx="15">
                  <c:v>86.2</c:v>
                </c:pt>
                <c:pt idx="16">
                  <c:v>86.2</c:v>
                </c:pt>
                <c:pt idx="17">
                  <c:v>86.2</c:v>
                </c:pt>
                <c:pt idx="18">
                  <c:v>86.2</c:v>
                </c:pt>
                <c:pt idx="19">
                  <c:v>86.2</c:v>
                </c:pt>
                <c:pt idx="20">
                  <c:v>86.2</c:v>
                </c:pt>
                <c:pt idx="21">
                  <c:v>86.2</c:v>
                </c:pt>
                <c:pt idx="22">
                  <c:v>86.2</c:v>
                </c:pt>
                <c:pt idx="23">
                  <c:v>86.2</c:v>
                </c:pt>
                <c:pt idx="24">
                  <c:v>86.2</c:v>
                </c:pt>
                <c:pt idx="25">
                  <c:v>86.2</c:v>
                </c:pt>
                <c:pt idx="26">
                  <c:v>86.2</c:v>
                </c:pt>
                <c:pt idx="27">
                  <c:v>86.2</c:v>
                </c:pt>
                <c:pt idx="28">
                  <c:v>86.2</c:v>
                </c:pt>
                <c:pt idx="29">
                  <c:v>86.2</c:v>
                </c:pt>
                <c:pt idx="30">
                  <c:v>86.2</c:v>
                </c:pt>
                <c:pt idx="31">
                  <c:v>86.2</c:v>
                </c:pt>
                <c:pt idx="32">
                  <c:v>86.2</c:v>
                </c:pt>
                <c:pt idx="33">
                  <c:v>86.2</c:v>
                </c:pt>
                <c:pt idx="34">
                  <c:v>86.2</c:v>
                </c:pt>
                <c:pt idx="35">
                  <c:v>86.2</c:v>
                </c:pt>
                <c:pt idx="36">
                  <c:v>86.2</c:v>
                </c:pt>
                <c:pt idx="37">
                  <c:v>86.2</c:v>
                </c:pt>
                <c:pt idx="38">
                  <c:v>86.2</c:v>
                </c:pt>
                <c:pt idx="39">
                  <c:v>86.2</c:v>
                </c:pt>
                <c:pt idx="40">
                  <c:v>86.2</c:v>
                </c:pt>
                <c:pt idx="41">
                  <c:v>86.2</c:v>
                </c:pt>
                <c:pt idx="42">
                  <c:v>86.2</c:v>
                </c:pt>
                <c:pt idx="43">
                  <c:v>86.2</c:v>
                </c:pt>
                <c:pt idx="44">
                  <c:v>86.2</c:v>
                </c:pt>
                <c:pt idx="45">
                  <c:v>86.2</c:v>
                </c:pt>
                <c:pt idx="46">
                  <c:v>86.2</c:v>
                </c:pt>
                <c:pt idx="47">
                  <c:v>86.2</c:v>
                </c:pt>
                <c:pt idx="48">
                  <c:v>86.2</c:v>
                </c:pt>
                <c:pt idx="49">
                  <c:v>86.2</c:v>
                </c:pt>
                <c:pt idx="50">
                  <c:v>86.2</c:v>
                </c:pt>
                <c:pt idx="51">
                  <c:v>86.2</c:v>
                </c:pt>
                <c:pt idx="52">
                  <c:v>86.2</c:v>
                </c:pt>
                <c:pt idx="53">
                  <c:v>86.2</c:v>
                </c:pt>
                <c:pt idx="54">
                  <c:v>86.2</c:v>
                </c:pt>
                <c:pt idx="55">
                  <c:v>86.2</c:v>
                </c:pt>
                <c:pt idx="56">
                  <c:v>86.2</c:v>
                </c:pt>
                <c:pt idx="57">
                  <c:v>86.2</c:v>
                </c:pt>
                <c:pt idx="58">
                  <c:v>86.2</c:v>
                </c:pt>
                <c:pt idx="59">
                  <c:v>86.2</c:v>
                </c:pt>
                <c:pt idx="60">
                  <c:v>86.2</c:v>
                </c:pt>
                <c:pt idx="61">
                  <c:v>86.2</c:v>
                </c:pt>
                <c:pt idx="62">
                  <c:v>86.2</c:v>
                </c:pt>
                <c:pt idx="63">
                  <c:v>86.2</c:v>
                </c:pt>
                <c:pt idx="64">
                  <c:v>86.2</c:v>
                </c:pt>
                <c:pt idx="65">
                  <c:v>86.2</c:v>
                </c:pt>
                <c:pt idx="66">
                  <c:v>86.2</c:v>
                </c:pt>
                <c:pt idx="67">
                  <c:v>86.2</c:v>
                </c:pt>
                <c:pt idx="68">
                  <c:v>86.2</c:v>
                </c:pt>
                <c:pt idx="69">
                  <c:v>86.2</c:v>
                </c:pt>
                <c:pt idx="70">
                  <c:v>86.2</c:v>
                </c:pt>
                <c:pt idx="71">
                  <c:v>86.2</c:v>
                </c:pt>
                <c:pt idx="72">
                  <c:v>86.2</c:v>
                </c:pt>
                <c:pt idx="73">
                  <c:v>86.2</c:v>
                </c:pt>
                <c:pt idx="74">
                  <c:v>86.2</c:v>
                </c:pt>
                <c:pt idx="75">
                  <c:v>86.2</c:v>
                </c:pt>
              </c:numCache>
            </c:numRef>
          </c:yVal>
          <c:smooth val="0"/>
        </c:ser>
        <c:ser>
          <c:idx val="2"/>
          <c:order val="1"/>
          <c:tx>
            <c:v>func eqn</c:v>
          </c:tx>
          <c:spPr>
            <a:ln w="3175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diffeqn!$A$105:$A$180</c:f>
              <c:numCache>
                <c:formatCode>General</c:formatCode>
                <c:ptCount val="7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</c:numCache>
            </c:numRef>
          </c:xVal>
          <c:yVal>
            <c:numRef>
              <c:f>diffeqn!$C$105:$C$180</c:f>
              <c:numCache>
                <c:formatCode>General</c:formatCode>
                <c:ptCount val="76"/>
                <c:pt idx="0">
                  <c:v>77</c:v>
                </c:pt>
                <c:pt idx="1">
                  <c:v>77.92</c:v>
                </c:pt>
                <c:pt idx="2">
                  <c:v>78.84</c:v>
                </c:pt>
                <c:pt idx="3">
                  <c:v>79.760000000000005</c:v>
                </c:pt>
                <c:pt idx="4">
                  <c:v>80.680000000000007</c:v>
                </c:pt>
                <c:pt idx="5">
                  <c:v>81.599999999999994</c:v>
                </c:pt>
                <c:pt idx="6">
                  <c:v>82.52</c:v>
                </c:pt>
                <c:pt idx="7">
                  <c:v>83.44</c:v>
                </c:pt>
                <c:pt idx="8">
                  <c:v>84.36</c:v>
                </c:pt>
                <c:pt idx="9">
                  <c:v>85.28</c:v>
                </c:pt>
                <c:pt idx="10">
                  <c:v>86.2</c:v>
                </c:pt>
                <c:pt idx="11">
                  <c:v>86.2</c:v>
                </c:pt>
                <c:pt idx="12">
                  <c:v>86.2</c:v>
                </c:pt>
                <c:pt idx="13">
                  <c:v>86.2</c:v>
                </c:pt>
                <c:pt idx="14">
                  <c:v>86.2</c:v>
                </c:pt>
                <c:pt idx="15">
                  <c:v>86.2</c:v>
                </c:pt>
                <c:pt idx="16">
                  <c:v>86.2</c:v>
                </c:pt>
                <c:pt idx="17">
                  <c:v>86.2</c:v>
                </c:pt>
                <c:pt idx="18">
                  <c:v>86.2</c:v>
                </c:pt>
                <c:pt idx="19">
                  <c:v>86.2</c:v>
                </c:pt>
                <c:pt idx="20">
                  <c:v>86.2</c:v>
                </c:pt>
                <c:pt idx="21">
                  <c:v>86.2</c:v>
                </c:pt>
                <c:pt idx="22">
                  <c:v>86.2</c:v>
                </c:pt>
                <c:pt idx="23">
                  <c:v>86.2</c:v>
                </c:pt>
                <c:pt idx="24">
                  <c:v>86.2</c:v>
                </c:pt>
                <c:pt idx="25">
                  <c:v>86.2</c:v>
                </c:pt>
                <c:pt idx="26">
                  <c:v>86.2</c:v>
                </c:pt>
                <c:pt idx="27">
                  <c:v>86.2</c:v>
                </c:pt>
                <c:pt idx="28">
                  <c:v>86.2</c:v>
                </c:pt>
                <c:pt idx="29">
                  <c:v>86.2</c:v>
                </c:pt>
                <c:pt idx="30">
                  <c:v>86.2</c:v>
                </c:pt>
                <c:pt idx="31">
                  <c:v>86.2</c:v>
                </c:pt>
                <c:pt idx="32">
                  <c:v>86.2</c:v>
                </c:pt>
                <c:pt idx="33">
                  <c:v>86.2</c:v>
                </c:pt>
                <c:pt idx="34">
                  <c:v>86.2</c:v>
                </c:pt>
                <c:pt idx="35">
                  <c:v>86.2</c:v>
                </c:pt>
                <c:pt idx="36">
                  <c:v>86.2</c:v>
                </c:pt>
                <c:pt idx="37">
                  <c:v>86.2</c:v>
                </c:pt>
                <c:pt idx="38">
                  <c:v>86.2</c:v>
                </c:pt>
                <c:pt idx="39">
                  <c:v>86.2</c:v>
                </c:pt>
                <c:pt idx="40">
                  <c:v>86.2</c:v>
                </c:pt>
                <c:pt idx="41">
                  <c:v>86.2</c:v>
                </c:pt>
                <c:pt idx="42">
                  <c:v>86.2</c:v>
                </c:pt>
                <c:pt idx="43">
                  <c:v>86.2</c:v>
                </c:pt>
                <c:pt idx="44">
                  <c:v>86.2</c:v>
                </c:pt>
                <c:pt idx="45">
                  <c:v>86.2</c:v>
                </c:pt>
                <c:pt idx="46">
                  <c:v>86.2</c:v>
                </c:pt>
                <c:pt idx="47">
                  <c:v>86.2</c:v>
                </c:pt>
                <c:pt idx="48">
                  <c:v>86.2</c:v>
                </c:pt>
                <c:pt idx="49">
                  <c:v>86.2</c:v>
                </c:pt>
                <c:pt idx="50">
                  <c:v>86.2</c:v>
                </c:pt>
                <c:pt idx="51">
                  <c:v>86.2</c:v>
                </c:pt>
                <c:pt idx="52">
                  <c:v>86.2</c:v>
                </c:pt>
                <c:pt idx="53">
                  <c:v>86.2</c:v>
                </c:pt>
                <c:pt idx="54">
                  <c:v>86.2</c:v>
                </c:pt>
                <c:pt idx="55">
                  <c:v>86.2</c:v>
                </c:pt>
                <c:pt idx="56">
                  <c:v>86.2</c:v>
                </c:pt>
                <c:pt idx="57">
                  <c:v>86.2</c:v>
                </c:pt>
                <c:pt idx="58">
                  <c:v>86.2</c:v>
                </c:pt>
                <c:pt idx="59">
                  <c:v>86.2</c:v>
                </c:pt>
                <c:pt idx="60">
                  <c:v>86.2</c:v>
                </c:pt>
                <c:pt idx="61">
                  <c:v>86.2</c:v>
                </c:pt>
                <c:pt idx="62">
                  <c:v>86.2</c:v>
                </c:pt>
                <c:pt idx="63">
                  <c:v>86.2</c:v>
                </c:pt>
                <c:pt idx="64">
                  <c:v>86.2</c:v>
                </c:pt>
                <c:pt idx="65">
                  <c:v>86.2</c:v>
                </c:pt>
                <c:pt idx="66">
                  <c:v>86.2</c:v>
                </c:pt>
                <c:pt idx="67">
                  <c:v>86.2</c:v>
                </c:pt>
                <c:pt idx="68">
                  <c:v>86.2</c:v>
                </c:pt>
                <c:pt idx="69">
                  <c:v>86.2</c:v>
                </c:pt>
                <c:pt idx="70">
                  <c:v>86.2</c:v>
                </c:pt>
                <c:pt idx="71">
                  <c:v>86.2</c:v>
                </c:pt>
                <c:pt idx="72">
                  <c:v>86.2</c:v>
                </c:pt>
                <c:pt idx="73">
                  <c:v>86.2</c:v>
                </c:pt>
                <c:pt idx="74">
                  <c:v>86.2</c:v>
                </c:pt>
                <c:pt idx="75">
                  <c:v>86.2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517888"/>
        <c:axId val="78518464"/>
      </c:scatterChart>
      <c:valAx>
        <c:axId val="785178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518464"/>
        <c:crosses val="autoZero"/>
        <c:crossBetween val="midCat"/>
      </c:valAx>
      <c:valAx>
        <c:axId val="78518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517888"/>
        <c:crosses val="autoZero"/>
        <c:crossBetween val="midCat"/>
      </c:valAx>
      <c:spPr>
        <a:solidFill>
          <a:schemeClr val="bg1">
            <a:lumMod val="9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214044450095455"/>
          <c:y val="0.37806122474297815"/>
          <c:w val="0.20529612311377715"/>
          <c:h val="0.1605743911542756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87265844458587"/>
          <c:y val="8.3336076421839267E-2"/>
          <c:w val="0.62470476726646296"/>
          <c:h val="0.7500246877965534"/>
        </c:manualLayout>
      </c:layout>
      <c:scatterChart>
        <c:scatterStyle val="lineMarker"/>
        <c:varyColors val="0"/>
        <c:ser>
          <c:idx val="1"/>
          <c:order val="0"/>
          <c:tx>
            <c:v>diff eqn</c:v>
          </c:tx>
          <c:spPr>
            <a:ln w="3175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xVal>
            <c:numRef>
              <c:f>'diff eqn + data points'!$A$105:$A$180</c:f>
              <c:numCache>
                <c:formatCode>General</c:formatCode>
                <c:ptCount val="7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18</c:v>
                </c:pt>
                <c:pt idx="20">
                  <c:v>18</c:v>
                </c:pt>
                <c:pt idx="21">
                  <c:v>18</c:v>
                </c:pt>
                <c:pt idx="22">
                  <c:v>18</c:v>
                </c:pt>
                <c:pt idx="23">
                  <c:v>18</c:v>
                </c:pt>
                <c:pt idx="24">
                  <c:v>18</c:v>
                </c:pt>
                <c:pt idx="25">
                  <c:v>18</c:v>
                </c:pt>
                <c:pt idx="26">
                  <c:v>18</c:v>
                </c:pt>
                <c:pt idx="27">
                  <c:v>18</c:v>
                </c:pt>
                <c:pt idx="28">
                  <c:v>18</c:v>
                </c:pt>
                <c:pt idx="29">
                  <c:v>18</c:v>
                </c:pt>
                <c:pt idx="30">
                  <c:v>18</c:v>
                </c:pt>
                <c:pt idx="31">
                  <c:v>18</c:v>
                </c:pt>
                <c:pt idx="32">
                  <c:v>18</c:v>
                </c:pt>
                <c:pt idx="33">
                  <c:v>18</c:v>
                </c:pt>
                <c:pt idx="34">
                  <c:v>18</c:v>
                </c:pt>
                <c:pt idx="35">
                  <c:v>18</c:v>
                </c:pt>
                <c:pt idx="36">
                  <c:v>18</c:v>
                </c:pt>
                <c:pt idx="37">
                  <c:v>18</c:v>
                </c:pt>
                <c:pt idx="38">
                  <c:v>18</c:v>
                </c:pt>
                <c:pt idx="39">
                  <c:v>18</c:v>
                </c:pt>
                <c:pt idx="40">
                  <c:v>18</c:v>
                </c:pt>
                <c:pt idx="41">
                  <c:v>18</c:v>
                </c:pt>
                <c:pt idx="42">
                  <c:v>18</c:v>
                </c:pt>
                <c:pt idx="43">
                  <c:v>18</c:v>
                </c:pt>
                <c:pt idx="44">
                  <c:v>18</c:v>
                </c:pt>
                <c:pt idx="45">
                  <c:v>18</c:v>
                </c:pt>
                <c:pt idx="46">
                  <c:v>18</c:v>
                </c:pt>
                <c:pt idx="47">
                  <c:v>18</c:v>
                </c:pt>
                <c:pt idx="48">
                  <c:v>18</c:v>
                </c:pt>
                <c:pt idx="49">
                  <c:v>18</c:v>
                </c:pt>
                <c:pt idx="50">
                  <c:v>18</c:v>
                </c:pt>
                <c:pt idx="51">
                  <c:v>18</c:v>
                </c:pt>
                <c:pt idx="52">
                  <c:v>18</c:v>
                </c:pt>
                <c:pt idx="53">
                  <c:v>18</c:v>
                </c:pt>
                <c:pt idx="54">
                  <c:v>18</c:v>
                </c:pt>
                <c:pt idx="55">
                  <c:v>18</c:v>
                </c:pt>
                <c:pt idx="56">
                  <c:v>18</c:v>
                </c:pt>
                <c:pt idx="57">
                  <c:v>18</c:v>
                </c:pt>
                <c:pt idx="58">
                  <c:v>18</c:v>
                </c:pt>
                <c:pt idx="59">
                  <c:v>18</c:v>
                </c:pt>
                <c:pt idx="60">
                  <c:v>18</c:v>
                </c:pt>
                <c:pt idx="61">
                  <c:v>18</c:v>
                </c:pt>
                <c:pt idx="62">
                  <c:v>18</c:v>
                </c:pt>
                <c:pt idx="63">
                  <c:v>18</c:v>
                </c:pt>
                <c:pt idx="64">
                  <c:v>18</c:v>
                </c:pt>
                <c:pt idx="65">
                  <c:v>18</c:v>
                </c:pt>
                <c:pt idx="66">
                  <c:v>18</c:v>
                </c:pt>
                <c:pt idx="67">
                  <c:v>18</c:v>
                </c:pt>
                <c:pt idx="68">
                  <c:v>18</c:v>
                </c:pt>
                <c:pt idx="69">
                  <c:v>18</c:v>
                </c:pt>
                <c:pt idx="70">
                  <c:v>18</c:v>
                </c:pt>
                <c:pt idx="71">
                  <c:v>18</c:v>
                </c:pt>
                <c:pt idx="72">
                  <c:v>18</c:v>
                </c:pt>
                <c:pt idx="73">
                  <c:v>18</c:v>
                </c:pt>
                <c:pt idx="74">
                  <c:v>18</c:v>
                </c:pt>
                <c:pt idx="75">
                  <c:v>18</c:v>
                </c:pt>
              </c:numCache>
            </c:numRef>
          </c:xVal>
          <c:yVal>
            <c:numRef>
              <c:f>'diff eqn + data points'!$B$105:$B$180</c:f>
              <c:numCache>
                <c:formatCode>General</c:formatCode>
                <c:ptCount val="76"/>
                <c:pt idx="0">
                  <c:v>77</c:v>
                </c:pt>
                <c:pt idx="1">
                  <c:v>73</c:v>
                </c:pt>
                <c:pt idx="2">
                  <c:v>69</c:v>
                </c:pt>
                <c:pt idx="3">
                  <c:v>65</c:v>
                </c:pt>
                <c:pt idx="4">
                  <c:v>61</c:v>
                </c:pt>
                <c:pt idx="5">
                  <c:v>57</c:v>
                </c:pt>
                <c:pt idx="6">
                  <c:v>53</c:v>
                </c:pt>
                <c:pt idx="7">
                  <c:v>49</c:v>
                </c:pt>
                <c:pt idx="8">
                  <c:v>45</c:v>
                </c:pt>
                <c:pt idx="9">
                  <c:v>41</c:v>
                </c:pt>
                <c:pt idx="10">
                  <c:v>37</c:v>
                </c:pt>
                <c:pt idx="11">
                  <c:v>33</c:v>
                </c:pt>
                <c:pt idx="12">
                  <c:v>29</c:v>
                </c:pt>
                <c:pt idx="13">
                  <c:v>25</c:v>
                </c:pt>
                <c:pt idx="14">
                  <c:v>21</c:v>
                </c:pt>
                <c:pt idx="15">
                  <c:v>17</c:v>
                </c:pt>
                <c:pt idx="16">
                  <c:v>13</c:v>
                </c:pt>
                <c:pt idx="17">
                  <c:v>9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</c:numCache>
            </c:numRef>
          </c:yVal>
          <c:smooth val="0"/>
        </c:ser>
        <c:ser>
          <c:idx val="2"/>
          <c:order val="1"/>
          <c:tx>
            <c:v>func eqn</c:v>
          </c:tx>
          <c:spPr>
            <a:ln w="3175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'diff eqn + data points'!$A$105:$A$180</c:f>
              <c:numCache>
                <c:formatCode>General</c:formatCode>
                <c:ptCount val="7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18</c:v>
                </c:pt>
                <c:pt idx="20">
                  <c:v>18</c:v>
                </c:pt>
                <c:pt idx="21">
                  <c:v>18</c:v>
                </c:pt>
                <c:pt idx="22">
                  <c:v>18</c:v>
                </c:pt>
                <c:pt idx="23">
                  <c:v>18</c:v>
                </c:pt>
                <c:pt idx="24">
                  <c:v>18</c:v>
                </c:pt>
                <c:pt idx="25">
                  <c:v>18</c:v>
                </c:pt>
                <c:pt idx="26">
                  <c:v>18</c:v>
                </c:pt>
                <c:pt idx="27">
                  <c:v>18</c:v>
                </c:pt>
                <c:pt idx="28">
                  <c:v>18</c:v>
                </c:pt>
                <c:pt idx="29">
                  <c:v>18</c:v>
                </c:pt>
                <c:pt idx="30">
                  <c:v>18</c:v>
                </c:pt>
                <c:pt idx="31">
                  <c:v>18</c:v>
                </c:pt>
                <c:pt idx="32">
                  <c:v>18</c:v>
                </c:pt>
                <c:pt idx="33">
                  <c:v>18</c:v>
                </c:pt>
                <c:pt idx="34">
                  <c:v>18</c:v>
                </c:pt>
                <c:pt idx="35">
                  <c:v>18</c:v>
                </c:pt>
                <c:pt idx="36">
                  <c:v>18</c:v>
                </c:pt>
                <c:pt idx="37">
                  <c:v>18</c:v>
                </c:pt>
                <c:pt idx="38">
                  <c:v>18</c:v>
                </c:pt>
                <c:pt idx="39">
                  <c:v>18</c:v>
                </c:pt>
                <c:pt idx="40">
                  <c:v>18</c:v>
                </c:pt>
                <c:pt idx="41">
                  <c:v>18</c:v>
                </c:pt>
                <c:pt idx="42">
                  <c:v>18</c:v>
                </c:pt>
                <c:pt idx="43">
                  <c:v>18</c:v>
                </c:pt>
                <c:pt idx="44">
                  <c:v>18</c:v>
                </c:pt>
                <c:pt idx="45">
                  <c:v>18</c:v>
                </c:pt>
                <c:pt idx="46">
                  <c:v>18</c:v>
                </c:pt>
                <c:pt idx="47">
                  <c:v>18</c:v>
                </c:pt>
                <c:pt idx="48">
                  <c:v>18</c:v>
                </c:pt>
                <c:pt idx="49">
                  <c:v>18</c:v>
                </c:pt>
                <c:pt idx="50">
                  <c:v>18</c:v>
                </c:pt>
                <c:pt idx="51">
                  <c:v>18</c:v>
                </c:pt>
                <c:pt idx="52">
                  <c:v>18</c:v>
                </c:pt>
                <c:pt idx="53">
                  <c:v>18</c:v>
                </c:pt>
                <c:pt idx="54">
                  <c:v>18</c:v>
                </c:pt>
                <c:pt idx="55">
                  <c:v>18</c:v>
                </c:pt>
                <c:pt idx="56">
                  <c:v>18</c:v>
                </c:pt>
                <c:pt idx="57">
                  <c:v>18</c:v>
                </c:pt>
                <c:pt idx="58">
                  <c:v>18</c:v>
                </c:pt>
                <c:pt idx="59">
                  <c:v>18</c:v>
                </c:pt>
                <c:pt idx="60">
                  <c:v>18</c:v>
                </c:pt>
                <c:pt idx="61">
                  <c:v>18</c:v>
                </c:pt>
                <c:pt idx="62">
                  <c:v>18</c:v>
                </c:pt>
                <c:pt idx="63">
                  <c:v>18</c:v>
                </c:pt>
                <c:pt idx="64">
                  <c:v>18</c:v>
                </c:pt>
                <c:pt idx="65">
                  <c:v>18</c:v>
                </c:pt>
                <c:pt idx="66">
                  <c:v>18</c:v>
                </c:pt>
                <c:pt idx="67">
                  <c:v>18</c:v>
                </c:pt>
                <c:pt idx="68">
                  <c:v>18</c:v>
                </c:pt>
                <c:pt idx="69">
                  <c:v>18</c:v>
                </c:pt>
                <c:pt idx="70">
                  <c:v>18</c:v>
                </c:pt>
                <c:pt idx="71">
                  <c:v>18</c:v>
                </c:pt>
                <c:pt idx="72">
                  <c:v>18</c:v>
                </c:pt>
                <c:pt idx="73">
                  <c:v>18</c:v>
                </c:pt>
                <c:pt idx="74">
                  <c:v>18</c:v>
                </c:pt>
                <c:pt idx="75">
                  <c:v>18</c:v>
                </c:pt>
              </c:numCache>
            </c:numRef>
          </c:xVal>
          <c:yVal>
            <c:numRef>
              <c:f>'diff eqn + data points'!$C$105:$C$180</c:f>
              <c:numCache>
                <c:formatCode>General</c:formatCode>
                <c:ptCount val="76"/>
                <c:pt idx="0">
                  <c:v>77</c:v>
                </c:pt>
                <c:pt idx="1">
                  <c:v>73</c:v>
                </c:pt>
                <c:pt idx="2">
                  <c:v>69</c:v>
                </c:pt>
                <c:pt idx="3">
                  <c:v>65</c:v>
                </c:pt>
                <c:pt idx="4">
                  <c:v>61</c:v>
                </c:pt>
                <c:pt idx="5">
                  <c:v>57</c:v>
                </c:pt>
                <c:pt idx="6">
                  <c:v>53</c:v>
                </c:pt>
                <c:pt idx="7">
                  <c:v>49</c:v>
                </c:pt>
                <c:pt idx="8">
                  <c:v>45</c:v>
                </c:pt>
                <c:pt idx="9">
                  <c:v>41</c:v>
                </c:pt>
                <c:pt idx="10">
                  <c:v>37</c:v>
                </c:pt>
                <c:pt idx="11">
                  <c:v>33</c:v>
                </c:pt>
                <c:pt idx="12">
                  <c:v>29</c:v>
                </c:pt>
                <c:pt idx="13">
                  <c:v>25</c:v>
                </c:pt>
                <c:pt idx="14">
                  <c:v>21</c:v>
                </c:pt>
                <c:pt idx="15">
                  <c:v>17</c:v>
                </c:pt>
                <c:pt idx="16">
                  <c:v>13</c:v>
                </c:pt>
                <c:pt idx="17">
                  <c:v>9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</c:numCache>
            </c:numRef>
          </c:yVal>
          <c:smooth val="0"/>
        </c:ser>
        <c:ser>
          <c:idx val="0"/>
          <c:order val="2"/>
          <c:tx>
            <c:v>Data Values</c:v>
          </c:tx>
          <c:spPr>
            <a:ln>
              <a:noFill/>
            </a:ln>
          </c:spPr>
          <c:marker>
            <c:symbol val="circle"/>
            <c:size val="4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'diff eqn + data points'!$D$105:$D$180</c:f>
              <c:numCache>
                <c:formatCode>General</c:formatCode>
                <c:ptCount val="7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  <c:pt idx="20">
                  <c:v>15</c:v>
                </c:pt>
                <c:pt idx="21">
                  <c:v>15</c:v>
                </c:pt>
                <c:pt idx="22">
                  <c:v>15</c:v>
                </c:pt>
                <c:pt idx="23">
                  <c:v>15</c:v>
                </c:pt>
                <c:pt idx="24">
                  <c:v>15</c:v>
                </c:pt>
                <c:pt idx="25">
                  <c:v>15</c:v>
                </c:pt>
                <c:pt idx="26">
                  <c:v>15</c:v>
                </c:pt>
                <c:pt idx="27">
                  <c:v>15</c:v>
                </c:pt>
                <c:pt idx="28">
                  <c:v>15</c:v>
                </c:pt>
                <c:pt idx="29">
                  <c:v>15</c:v>
                </c:pt>
                <c:pt idx="30">
                  <c:v>15</c:v>
                </c:pt>
                <c:pt idx="31">
                  <c:v>15</c:v>
                </c:pt>
                <c:pt idx="32">
                  <c:v>15</c:v>
                </c:pt>
                <c:pt idx="33">
                  <c:v>15</c:v>
                </c:pt>
                <c:pt idx="34">
                  <c:v>15</c:v>
                </c:pt>
                <c:pt idx="35">
                  <c:v>15</c:v>
                </c:pt>
                <c:pt idx="36">
                  <c:v>15</c:v>
                </c:pt>
                <c:pt idx="37">
                  <c:v>15</c:v>
                </c:pt>
                <c:pt idx="38">
                  <c:v>15</c:v>
                </c:pt>
                <c:pt idx="39">
                  <c:v>15</c:v>
                </c:pt>
                <c:pt idx="40">
                  <c:v>15</c:v>
                </c:pt>
                <c:pt idx="41">
                  <c:v>15</c:v>
                </c:pt>
                <c:pt idx="42">
                  <c:v>15</c:v>
                </c:pt>
                <c:pt idx="43">
                  <c:v>15</c:v>
                </c:pt>
                <c:pt idx="44">
                  <c:v>15</c:v>
                </c:pt>
                <c:pt idx="45">
                  <c:v>15</c:v>
                </c:pt>
                <c:pt idx="46">
                  <c:v>15</c:v>
                </c:pt>
                <c:pt idx="47">
                  <c:v>15</c:v>
                </c:pt>
                <c:pt idx="48">
                  <c:v>15</c:v>
                </c:pt>
                <c:pt idx="49">
                  <c:v>15</c:v>
                </c:pt>
                <c:pt idx="50">
                  <c:v>15</c:v>
                </c:pt>
                <c:pt idx="51">
                  <c:v>15</c:v>
                </c:pt>
                <c:pt idx="52">
                  <c:v>15</c:v>
                </c:pt>
                <c:pt idx="53">
                  <c:v>15</c:v>
                </c:pt>
                <c:pt idx="54">
                  <c:v>15</c:v>
                </c:pt>
                <c:pt idx="55">
                  <c:v>15</c:v>
                </c:pt>
                <c:pt idx="56">
                  <c:v>15</c:v>
                </c:pt>
                <c:pt idx="57">
                  <c:v>15</c:v>
                </c:pt>
                <c:pt idx="58">
                  <c:v>15</c:v>
                </c:pt>
                <c:pt idx="59">
                  <c:v>15</c:v>
                </c:pt>
                <c:pt idx="60">
                  <c:v>15</c:v>
                </c:pt>
                <c:pt idx="61">
                  <c:v>15</c:v>
                </c:pt>
                <c:pt idx="62">
                  <c:v>15</c:v>
                </c:pt>
                <c:pt idx="63">
                  <c:v>15</c:v>
                </c:pt>
                <c:pt idx="64">
                  <c:v>15</c:v>
                </c:pt>
                <c:pt idx="65">
                  <c:v>15</c:v>
                </c:pt>
                <c:pt idx="66">
                  <c:v>15</c:v>
                </c:pt>
                <c:pt idx="67">
                  <c:v>15</c:v>
                </c:pt>
                <c:pt idx="68">
                  <c:v>15</c:v>
                </c:pt>
                <c:pt idx="69">
                  <c:v>15</c:v>
                </c:pt>
                <c:pt idx="70">
                  <c:v>15</c:v>
                </c:pt>
                <c:pt idx="71">
                  <c:v>15</c:v>
                </c:pt>
                <c:pt idx="72">
                  <c:v>15</c:v>
                </c:pt>
                <c:pt idx="73">
                  <c:v>15</c:v>
                </c:pt>
                <c:pt idx="74">
                  <c:v>15</c:v>
                </c:pt>
                <c:pt idx="75">
                  <c:v>15</c:v>
                </c:pt>
              </c:numCache>
            </c:numRef>
          </c:xVal>
          <c:yVal>
            <c:numRef>
              <c:f>'diff eqn + data points'!$E$105:$E$180</c:f>
              <c:numCache>
                <c:formatCode>General</c:formatCode>
                <c:ptCount val="76"/>
                <c:pt idx="0">
                  <c:v>78</c:v>
                </c:pt>
                <c:pt idx="1">
                  <c:v>74</c:v>
                </c:pt>
                <c:pt idx="2">
                  <c:v>68</c:v>
                </c:pt>
                <c:pt idx="3">
                  <c:v>66</c:v>
                </c:pt>
                <c:pt idx="4">
                  <c:v>63</c:v>
                </c:pt>
                <c:pt idx="5">
                  <c:v>60</c:v>
                </c:pt>
                <c:pt idx="6">
                  <c:v>55</c:v>
                </c:pt>
                <c:pt idx="7">
                  <c:v>50</c:v>
                </c:pt>
                <c:pt idx="8">
                  <c:v>43</c:v>
                </c:pt>
                <c:pt idx="9">
                  <c:v>35</c:v>
                </c:pt>
                <c:pt idx="10">
                  <c:v>33</c:v>
                </c:pt>
                <c:pt idx="11">
                  <c:v>32</c:v>
                </c:pt>
                <c:pt idx="12">
                  <c:v>31</c:v>
                </c:pt>
                <c:pt idx="13">
                  <c:v>22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  <c:pt idx="31">
                  <c:v>21</c:v>
                </c:pt>
                <c:pt idx="32">
                  <c:v>21</c:v>
                </c:pt>
                <c:pt idx="33">
                  <c:v>21</c:v>
                </c:pt>
                <c:pt idx="34">
                  <c:v>21</c:v>
                </c:pt>
                <c:pt idx="35">
                  <c:v>21</c:v>
                </c:pt>
                <c:pt idx="36">
                  <c:v>21</c:v>
                </c:pt>
                <c:pt idx="37">
                  <c:v>21</c:v>
                </c:pt>
                <c:pt idx="38">
                  <c:v>21</c:v>
                </c:pt>
                <c:pt idx="39">
                  <c:v>21</c:v>
                </c:pt>
                <c:pt idx="40">
                  <c:v>21</c:v>
                </c:pt>
                <c:pt idx="41">
                  <c:v>21</c:v>
                </c:pt>
                <c:pt idx="42">
                  <c:v>21</c:v>
                </c:pt>
                <c:pt idx="43">
                  <c:v>21</c:v>
                </c:pt>
                <c:pt idx="44">
                  <c:v>21</c:v>
                </c:pt>
                <c:pt idx="45">
                  <c:v>21</c:v>
                </c:pt>
                <c:pt idx="46">
                  <c:v>21</c:v>
                </c:pt>
                <c:pt idx="47">
                  <c:v>21</c:v>
                </c:pt>
                <c:pt idx="48">
                  <c:v>21</c:v>
                </c:pt>
                <c:pt idx="49">
                  <c:v>21</c:v>
                </c:pt>
                <c:pt idx="50">
                  <c:v>21</c:v>
                </c:pt>
                <c:pt idx="51">
                  <c:v>21</c:v>
                </c:pt>
                <c:pt idx="52">
                  <c:v>21</c:v>
                </c:pt>
                <c:pt idx="53">
                  <c:v>21</c:v>
                </c:pt>
                <c:pt idx="54">
                  <c:v>21</c:v>
                </c:pt>
                <c:pt idx="55">
                  <c:v>21</c:v>
                </c:pt>
                <c:pt idx="56">
                  <c:v>21</c:v>
                </c:pt>
                <c:pt idx="57">
                  <c:v>21</c:v>
                </c:pt>
                <c:pt idx="58">
                  <c:v>21</c:v>
                </c:pt>
                <c:pt idx="59">
                  <c:v>21</c:v>
                </c:pt>
                <c:pt idx="60">
                  <c:v>21</c:v>
                </c:pt>
                <c:pt idx="61">
                  <c:v>21</c:v>
                </c:pt>
                <c:pt idx="62">
                  <c:v>21</c:v>
                </c:pt>
                <c:pt idx="63">
                  <c:v>21</c:v>
                </c:pt>
                <c:pt idx="64">
                  <c:v>21</c:v>
                </c:pt>
                <c:pt idx="65">
                  <c:v>21</c:v>
                </c:pt>
                <c:pt idx="66">
                  <c:v>21</c:v>
                </c:pt>
                <c:pt idx="67">
                  <c:v>21</c:v>
                </c:pt>
                <c:pt idx="68">
                  <c:v>21</c:v>
                </c:pt>
                <c:pt idx="69">
                  <c:v>21</c:v>
                </c:pt>
                <c:pt idx="70">
                  <c:v>21</c:v>
                </c:pt>
                <c:pt idx="71">
                  <c:v>21</c:v>
                </c:pt>
                <c:pt idx="72">
                  <c:v>21</c:v>
                </c:pt>
                <c:pt idx="73">
                  <c:v>21</c:v>
                </c:pt>
                <c:pt idx="74">
                  <c:v>21</c:v>
                </c:pt>
                <c:pt idx="75">
                  <c:v>21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559168"/>
        <c:axId val="42559744"/>
      </c:scatterChart>
      <c:valAx>
        <c:axId val="425591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559744"/>
        <c:crosses val="autoZero"/>
        <c:crossBetween val="midCat"/>
      </c:valAx>
      <c:valAx>
        <c:axId val="42559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559168"/>
        <c:crosses val="autoZero"/>
        <c:crossBetween val="midCat"/>
      </c:valAx>
      <c:spPr>
        <a:solidFill>
          <a:schemeClr val="bg1">
            <a:lumMod val="9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214044450095455"/>
          <c:y val="0.37806122474297815"/>
          <c:w val="0.21531908932731722"/>
          <c:h val="0.2810319338608056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274320</xdr:colOff>
      <xdr:row>8</xdr:row>
      <xdr:rowOff>0</xdr:rowOff>
    </xdr:from>
    <xdr:to>
      <xdr:col>16</xdr:col>
      <xdr:colOff>228600</xdr:colOff>
      <xdr:row>28</xdr:row>
      <xdr:rowOff>22860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2</xdr:col>
      <xdr:colOff>190500</xdr:colOff>
      <xdr:row>3</xdr:row>
      <xdr:rowOff>25400</xdr:rowOff>
    </xdr:to>
    <xdr:sp macro="" textlink="">
      <xdr:nvSpPr>
        <xdr:cNvPr id="3" name="TextBox 2"/>
        <xdr:cNvSpPr txBox="1"/>
      </xdr:nvSpPr>
      <xdr:spPr>
        <a:xfrm>
          <a:off x="0" y="0"/>
          <a:ext cx="1231900" cy="666750"/>
        </a:xfrm>
        <a:prstGeom prst="rect">
          <a:avLst/>
        </a:prstGeom>
        <a:solidFill>
          <a:schemeClr val="bg1">
            <a:lumMod val="50000"/>
          </a:schemeClr>
        </a:solidFill>
        <a:ln w="9525" cmpd="sng">
          <a:solidFill>
            <a:schemeClr val="tx1"/>
          </a:solidFill>
        </a:ln>
        <a:effectLst>
          <a:outerShdw blurRad="50800" dist="38100" dir="2700000" algn="tl" rotWithShape="0">
            <a:schemeClr val="accent1">
              <a:alpha val="4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n-US" sz="1200" b="1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Directions:</a:t>
          </a:r>
          <a:r>
            <a:rPr lang="en-US" sz="1200" b="1" baseline="0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hover</a:t>
          </a:r>
          <a:r>
            <a:rPr lang="en-US" sz="1200" b="1" baseline="0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mouse</a:t>
          </a:r>
          <a:r>
            <a:rPr lang="en-US" sz="1200" b="1" baseline="0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HERE </a:t>
          </a:r>
          <a:r>
            <a:rPr lang="en-US" sz="1200" b="1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..</a:t>
          </a:r>
          <a:endParaRPr lang="en-US" sz="1200" b="1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204470</xdr:colOff>
      <xdr:row>7</xdr:row>
      <xdr:rowOff>83820</xdr:rowOff>
    </xdr:from>
    <xdr:to>
      <xdr:col>16</xdr:col>
      <xdr:colOff>158750</xdr:colOff>
      <xdr:row>25</xdr:row>
      <xdr:rowOff>12700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2</xdr:col>
      <xdr:colOff>190500</xdr:colOff>
      <xdr:row>3</xdr:row>
      <xdr:rowOff>25400</xdr:rowOff>
    </xdr:to>
    <xdr:sp macro="" textlink="">
      <xdr:nvSpPr>
        <xdr:cNvPr id="3" name="TextBox 2"/>
        <xdr:cNvSpPr txBox="1"/>
      </xdr:nvSpPr>
      <xdr:spPr>
        <a:xfrm>
          <a:off x="0" y="0"/>
          <a:ext cx="1234440" cy="665480"/>
        </a:xfrm>
        <a:prstGeom prst="rect">
          <a:avLst/>
        </a:prstGeom>
        <a:solidFill>
          <a:schemeClr val="bg1">
            <a:lumMod val="50000"/>
          </a:schemeClr>
        </a:solidFill>
        <a:ln w="9525" cmpd="sng">
          <a:solidFill>
            <a:schemeClr val="tx1"/>
          </a:solidFill>
        </a:ln>
        <a:effectLst>
          <a:outerShdw blurRad="50800" dist="38100" dir="2700000" algn="tl" rotWithShape="0">
            <a:schemeClr val="accent1">
              <a:alpha val="4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n-US" sz="1200" b="1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Directions:</a:t>
          </a:r>
          <a:r>
            <a:rPr lang="en-US" sz="1200" b="1" baseline="0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hover</a:t>
          </a:r>
          <a:r>
            <a:rPr lang="en-US" sz="1200" b="1" baseline="0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mouse</a:t>
          </a:r>
          <a:r>
            <a:rPr lang="en-US" sz="1200" b="1" baseline="0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HERE </a:t>
          </a:r>
          <a:r>
            <a:rPr lang="en-US" sz="1200" b="1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..</a:t>
          </a:r>
          <a:endParaRPr lang="en-US" sz="1200" b="1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69"/>
  <sheetViews>
    <sheetView showGridLines="0" tabSelected="1" zoomScaleNormal="100" workbookViewId="0">
      <selection activeCell="B2" sqref="B2:B3"/>
    </sheetView>
  </sheetViews>
  <sheetFormatPr defaultRowHeight="13.2"/>
  <cols>
    <col min="1" max="1" width="6.33203125" customWidth="1"/>
    <col min="6" max="6" width="2" style="10" customWidth="1"/>
    <col min="9" max="9" width="12" customWidth="1"/>
    <col min="10" max="10" width="13.77734375" customWidth="1"/>
    <col min="11" max="11" width="7.33203125" customWidth="1"/>
    <col min="13" max="13" width="13.6640625" customWidth="1"/>
  </cols>
  <sheetData>
    <row r="1" spans="2:13" ht="12" customHeight="1">
      <c r="I1" s="46" t="s">
        <v>11</v>
      </c>
      <c r="J1" s="47"/>
      <c r="K1" s="47"/>
      <c r="L1" s="47"/>
      <c r="M1" s="47"/>
    </row>
    <row r="2" spans="2:13" ht="18.600000000000001" customHeight="1">
      <c r="B2" s="44"/>
      <c r="I2" s="47"/>
      <c r="J2" s="47"/>
      <c r="K2" s="47"/>
      <c r="L2" s="47"/>
      <c r="M2" s="47"/>
    </row>
    <row r="3" spans="2:13" ht="19.8" customHeight="1">
      <c r="B3" s="44"/>
      <c r="I3" s="49" t="s">
        <v>12</v>
      </c>
      <c r="J3" s="49"/>
      <c r="K3" s="49"/>
      <c r="L3" s="49"/>
      <c r="M3" s="49"/>
    </row>
    <row r="4" spans="2:13">
      <c r="B4" s="45" t="s">
        <v>2</v>
      </c>
      <c r="C4" s="45"/>
      <c r="D4" s="45"/>
      <c r="E4" s="1">
        <v>77</v>
      </c>
      <c r="F4" s="4"/>
      <c r="G4" s="9"/>
      <c r="H4" s="9"/>
      <c r="I4" s="19"/>
      <c r="J4" s="19"/>
      <c r="K4" s="19"/>
      <c r="L4" s="20"/>
      <c r="M4" s="20"/>
    </row>
    <row r="5" spans="2:13" ht="13.8">
      <c r="B5" s="9" t="s">
        <v>5</v>
      </c>
      <c r="C5" s="9"/>
      <c r="D5" s="8" t="s">
        <v>0</v>
      </c>
      <c r="E5" s="8" t="s">
        <v>1</v>
      </c>
      <c r="F5" s="17" t="s">
        <v>13</v>
      </c>
      <c r="G5" s="1">
        <v>0.92</v>
      </c>
      <c r="H5" s="9"/>
      <c r="I5" s="19"/>
      <c r="J5" s="19"/>
      <c r="K5" s="19"/>
      <c r="L5" s="20"/>
      <c r="M5" s="20"/>
    </row>
    <row r="6" spans="2:13" ht="15.6">
      <c r="B6" s="9" t="s">
        <v>6</v>
      </c>
      <c r="C6" s="9"/>
      <c r="D6" s="8" t="s">
        <v>3</v>
      </c>
      <c r="E6" s="1">
        <v>77</v>
      </c>
      <c r="F6" s="17" t="s">
        <v>13</v>
      </c>
      <c r="G6" s="1">
        <v>0.92</v>
      </c>
      <c r="H6" s="18" t="s">
        <v>4</v>
      </c>
      <c r="I6" s="21" t="s">
        <v>14</v>
      </c>
      <c r="J6" s="22">
        <v>0</v>
      </c>
      <c r="L6" s="21" t="s">
        <v>15</v>
      </c>
      <c r="M6" s="22">
        <v>10</v>
      </c>
    </row>
    <row r="7" spans="2:13" ht="17.399999999999999">
      <c r="L7" s="6"/>
      <c r="M7" s="6"/>
    </row>
    <row r="8" spans="2:13" ht="8.25" customHeight="1">
      <c r="B8" s="13"/>
      <c r="C8" s="13"/>
      <c r="D8" s="9"/>
      <c r="E8" s="9"/>
      <c r="L8" s="7"/>
      <c r="M8" s="7"/>
    </row>
    <row r="9" spans="2:13" ht="41.25" customHeight="1">
      <c r="B9" s="14" t="s">
        <v>7</v>
      </c>
      <c r="C9" s="12"/>
      <c r="D9" s="14" t="s">
        <v>8</v>
      </c>
      <c r="E9" s="14" t="s">
        <v>9</v>
      </c>
      <c r="F9" s="11"/>
      <c r="L9" s="2"/>
      <c r="M9" s="2"/>
    </row>
    <row r="10" spans="2:13" ht="12.75" customHeight="1">
      <c r="B10" s="23">
        <f>J6</f>
        <v>0</v>
      </c>
      <c r="C10" s="4"/>
      <c r="D10" s="15">
        <f>IF(B10="","",$E$4)</f>
        <v>77</v>
      </c>
      <c r="E10" s="16">
        <f>IF(B10="","",$E$6+$G$6*B10)</f>
        <v>77</v>
      </c>
      <c r="F10" s="4"/>
      <c r="L10" s="1"/>
      <c r="M10" s="1"/>
    </row>
    <row r="11" spans="2:13">
      <c r="B11" s="23">
        <f>IF(B10&lt;$M$6,B10+1,"")</f>
        <v>1</v>
      </c>
      <c r="C11" s="4"/>
      <c r="D11" s="15">
        <f>IF(B11="","",$G$5+D10)</f>
        <v>77.92</v>
      </c>
      <c r="E11" s="16">
        <f t="shared" ref="E11:E74" si="0">IF(B11="","",$E$6+$G$6*B11)</f>
        <v>77.92</v>
      </c>
      <c r="F11" s="4"/>
    </row>
    <row r="12" spans="2:13">
      <c r="B12" s="23">
        <f t="shared" ref="B12:B35" si="1">IF(B11&lt;$M$6,B11+1,"")</f>
        <v>2</v>
      </c>
      <c r="C12" s="4"/>
      <c r="D12" s="15">
        <f t="shared" ref="D12:D75" si="2">IF(B12="","",$G$5+D11)</f>
        <v>78.84</v>
      </c>
      <c r="E12" s="16">
        <f t="shared" si="0"/>
        <v>78.84</v>
      </c>
      <c r="F12" s="4"/>
    </row>
    <row r="13" spans="2:13" ht="15.6">
      <c r="B13" s="23">
        <f t="shared" si="1"/>
        <v>3</v>
      </c>
      <c r="C13" s="4"/>
      <c r="D13" s="15">
        <f t="shared" si="2"/>
        <v>79.760000000000005</v>
      </c>
      <c r="E13" s="16">
        <f t="shared" si="0"/>
        <v>79.760000000000005</v>
      </c>
      <c r="F13" s="4"/>
      <c r="L13" s="48"/>
      <c r="M13" s="48"/>
    </row>
    <row r="14" spans="2:13">
      <c r="B14" s="23">
        <f t="shared" si="1"/>
        <v>4</v>
      </c>
      <c r="C14" s="4"/>
      <c r="D14" s="15">
        <f t="shared" si="2"/>
        <v>80.680000000000007</v>
      </c>
      <c r="E14" s="16">
        <f t="shared" si="0"/>
        <v>80.680000000000007</v>
      </c>
      <c r="F14" s="4"/>
      <c r="L14" s="3"/>
    </row>
    <row r="15" spans="2:13">
      <c r="B15" s="23">
        <f t="shared" si="1"/>
        <v>5</v>
      </c>
      <c r="C15" s="4"/>
      <c r="D15" s="15">
        <f t="shared" si="2"/>
        <v>81.600000000000009</v>
      </c>
      <c r="E15" s="16">
        <f t="shared" si="0"/>
        <v>81.599999999999994</v>
      </c>
      <c r="F15" s="4"/>
    </row>
    <row r="16" spans="2:13">
      <c r="B16" s="23">
        <f t="shared" si="1"/>
        <v>6</v>
      </c>
      <c r="C16" s="4"/>
      <c r="D16" s="15">
        <f t="shared" si="2"/>
        <v>82.52000000000001</v>
      </c>
      <c r="E16" s="16">
        <f t="shared" si="0"/>
        <v>82.52</v>
      </c>
      <c r="F16" s="4"/>
    </row>
    <row r="17" spans="2:9">
      <c r="B17" s="23">
        <f t="shared" si="1"/>
        <v>7</v>
      </c>
      <c r="C17" s="4"/>
      <c r="D17" s="15">
        <f t="shared" si="2"/>
        <v>83.440000000000012</v>
      </c>
      <c r="E17" s="16">
        <f t="shared" si="0"/>
        <v>83.44</v>
      </c>
      <c r="F17" s="4"/>
    </row>
    <row r="18" spans="2:9">
      <c r="B18" s="23">
        <f t="shared" si="1"/>
        <v>8</v>
      </c>
      <c r="C18" s="4"/>
      <c r="D18" s="15">
        <f t="shared" si="2"/>
        <v>84.360000000000014</v>
      </c>
      <c r="E18" s="16">
        <f t="shared" si="0"/>
        <v>84.36</v>
      </c>
      <c r="F18" s="4"/>
    </row>
    <row r="19" spans="2:9">
      <c r="B19" s="23">
        <f t="shared" si="1"/>
        <v>9</v>
      </c>
      <c r="C19" s="4"/>
      <c r="D19" s="15">
        <f t="shared" si="2"/>
        <v>85.280000000000015</v>
      </c>
      <c r="E19" s="16">
        <f t="shared" si="0"/>
        <v>85.28</v>
      </c>
      <c r="F19" s="4"/>
    </row>
    <row r="20" spans="2:9">
      <c r="B20" s="23">
        <f t="shared" si="1"/>
        <v>10</v>
      </c>
      <c r="C20" s="4"/>
      <c r="D20" s="15">
        <f t="shared" si="2"/>
        <v>86.200000000000017</v>
      </c>
      <c r="E20" s="16">
        <f t="shared" si="0"/>
        <v>86.2</v>
      </c>
      <c r="F20" s="4"/>
    </row>
    <row r="21" spans="2:9">
      <c r="B21" s="23" t="str">
        <f t="shared" si="1"/>
        <v/>
      </c>
      <c r="C21" s="4"/>
      <c r="D21" s="15" t="str">
        <f t="shared" si="2"/>
        <v/>
      </c>
      <c r="E21" s="16" t="str">
        <f t="shared" si="0"/>
        <v/>
      </c>
      <c r="F21" s="4"/>
    </row>
    <row r="22" spans="2:9">
      <c r="B22" s="23" t="str">
        <f t="shared" si="1"/>
        <v/>
      </c>
      <c r="C22" s="4"/>
      <c r="D22" s="15" t="str">
        <f t="shared" si="2"/>
        <v/>
      </c>
      <c r="E22" s="16" t="str">
        <f t="shared" si="0"/>
        <v/>
      </c>
      <c r="F22" s="4"/>
    </row>
    <row r="23" spans="2:9">
      <c r="B23" s="23" t="str">
        <f t="shared" si="1"/>
        <v/>
      </c>
      <c r="C23" s="4"/>
      <c r="D23" s="15" t="str">
        <f t="shared" si="2"/>
        <v/>
      </c>
      <c r="E23" s="16" t="str">
        <f t="shared" si="0"/>
        <v/>
      </c>
      <c r="F23" s="4"/>
    </row>
    <row r="24" spans="2:9">
      <c r="B24" s="23" t="str">
        <f t="shared" si="1"/>
        <v/>
      </c>
      <c r="C24" s="4"/>
      <c r="D24" s="15" t="str">
        <f t="shared" si="2"/>
        <v/>
      </c>
      <c r="E24" s="16" t="str">
        <f t="shared" si="0"/>
        <v/>
      </c>
      <c r="F24" s="4"/>
    </row>
    <row r="25" spans="2:9">
      <c r="B25" s="23" t="str">
        <f t="shared" si="1"/>
        <v/>
      </c>
      <c r="C25" s="4"/>
      <c r="D25" s="15" t="str">
        <f t="shared" si="2"/>
        <v/>
      </c>
      <c r="E25" s="16" t="str">
        <f t="shared" si="0"/>
        <v/>
      </c>
      <c r="F25" s="4"/>
    </row>
    <row r="26" spans="2:9">
      <c r="B26" s="23" t="str">
        <f t="shared" si="1"/>
        <v/>
      </c>
      <c r="D26" s="15" t="str">
        <f t="shared" si="2"/>
        <v/>
      </c>
      <c r="E26" s="16" t="str">
        <f t="shared" si="0"/>
        <v/>
      </c>
    </row>
    <row r="27" spans="2:9">
      <c r="B27" s="23" t="str">
        <f t="shared" si="1"/>
        <v/>
      </c>
      <c r="D27" s="15" t="str">
        <f t="shared" si="2"/>
        <v/>
      </c>
      <c r="E27" s="16" t="str">
        <f t="shared" si="0"/>
        <v/>
      </c>
    </row>
    <row r="28" spans="2:9">
      <c r="B28" s="23" t="str">
        <f t="shared" si="1"/>
        <v/>
      </c>
      <c r="D28" s="15" t="str">
        <f t="shared" si="2"/>
        <v/>
      </c>
      <c r="E28" s="16" t="str">
        <f t="shared" si="0"/>
        <v/>
      </c>
      <c r="F28" s="5"/>
      <c r="G28" s="5"/>
      <c r="H28" s="5"/>
      <c r="I28" s="5"/>
    </row>
    <row r="29" spans="2:9">
      <c r="B29" s="23" t="str">
        <f t="shared" si="1"/>
        <v/>
      </c>
      <c r="D29" s="15" t="str">
        <f t="shared" si="2"/>
        <v/>
      </c>
      <c r="E29" s="16" t="str">
        <f t="shared" si="0"/>
        <v/>
      </c>
    </row>
    <row r="30" spans="2:9">
      <c r="B30" s="23" t="str">
        <f t="shared" si="1"/>
        <v/>
      </c>
      <c r="D30" s="15" t="str">
        <f t="shared" si="2"/>
        <v/>
      </c>
      <c r="E30" s="16" t="str">
        <f t="shared" si="0"/>
        <v/>
      </c>
      <c r="F30" s="5"/>
      <c r="G30" s="5"/>
      <c r="H30" s="5"/>
      <c r="I30" s="5"/>
    </row>
    <row r="31" spans="2:9">
      <c r="B31" s="23" t="str">
        <f t="shared" si="1"/>
        <v/>
      </c>
      <c r="D31" s="15" t="str">
        <f t="shared" si="2"/>
        <v/>
      </c>
      <c r="E31" s="16" t="str">
        <f t="shared" si="0"/>
        <v/>
      </c>
    </row>
    <row r="32" spans="2:9">
      <c r="B32" s="23" t="str">
        <f t="shared" si="1"/>
        <v/>
      </c>
      <c r="D32" s="15" t="str">
        <f t="shared" si="2"/>
        <v/>
      </c>
      <c r="E32" s="16" t="str">
        <f t="shared" si="0"/>
        <v/>
      </c>
    </row>
    <row r="33" spans="2:5">
      <c r="B33" s="23" t="str">
        <f t="shared" si="1"/>
        <v/>
      </c>
      <c r="D33" s="15" t="str">
        <f t="shared" si="2"/>
        <v/>
      </c>
      <c r="E33" s="16" t="str">
        <f t="shared" si="0"/>
        <v/>
      </c>
    </row>
    <row r="34" spans="2:5">
      <c r="B34" s="23" t="str">
        <f t="shared" si="1"/>
        <v/>
      </c>
      <c r="D34" s="15" t="str">
        <f t="shared" si="2"/>
        <v/>
      </c>
      <c r="E34" s="16" t="str">
        <f t="shared" si="0"/>
        <v/>
      </c>
    </row>
    <row r="35" spans="2:5">
      <c r="B35" s="23" t="str">
        <f t="shared" si="1"/>
        <v/>
      </c>
      <c r="D35" s="15" t="str">
        <f t="shared" si="2"/>
        <v/>
      </c>
      <c r="E35" s="16" t="str">
        <f t="shared" si="0"/>
        <v/>
      </c>
    </row>
    <row r="36" spans="2:5">
      <c r="B36" s="23" t="str">
        <f t="shared" ref="B36:B85" si="3">IF(B35&lt;$M$6,B35+1,"")</f>
        <v/>
      </c>
      <c r="D36" s="15" t="str">
        <f t="shared" si="2"/>
        <v/>
      </c>
      <c r="E36" s="16" t="str">
        <f t="shared" si="0"/>
        <v/>
      </c>
    </row>
    <row r="37" spans="2:5">
      <c r="B37" s="23" t="str">
        <f t="shared" si="3"/>
        <v/>
      </c>
      <c r="D37" s="15" t="str">
        <f t="shared" si="2"/>
        <v/>
      </c>
      <c r="E37" s="16" t="str">
        <f t="shared" si="0"/>
        <v/>
      </c>
    </row>
    <row r="38" spans="2:5">
      <c r="B38" s="23" t="str">
        <f t="shared" si="3"/>
        <v/>
      </c>
      <c r="D38" s="15" t="str">
        <f t="shared" si="2"/>
        <v/>
      </c>
      <c r="E38" s="16" t="str">
        <f t="shared" si="0"/>
        <v/>
      </c>
    </row>
    <row r="39" spans="2:5">
      <c r="B39" s="23" t="str">
        <f t="shared" si="3"/>
        <v/>
      </c>
      <c r="D39" s="15" t="str">
        <f t="shared" si="2"/>
        <v/>
      </c>
      <c r="E39" s="16" t="str">
        <f t="shared" si="0"/>
        <v/>
      </c>
    </row>
    <row r="40" spans="2:5">
      <c r="B40" s="23" t="str">
        <f t="shared" si="3"/>
        <v/>
      </c>
      <c r="D40" s="15" t="str">
        <f t="shared" si="2"/>
        <v/>
      </c>
      <c r="E40" s="16" t="str">
        <f t="shared" si="0"/>
        <v/>
      </c>
    </row>
    <row r="41" spans="2:5">
      <c r="B41" s="23" t="str">
        <f t="shared" si="3"/>
        <v/>
      </c>
      <c r="D41" s="15" t="str">
        <f t="shared" si="2"/>
        <v/>
      </c>
      <c r="E41" s="16" t="str">
        <f t="shared" si="0"/>
        <v/>
      </c>
    </row>
    <row r="42" spans="2:5">
      <c r="B42" s="23" t="str">
        <f t="shared" si="3"/>
        <v/>
      </c>
      <c r="D42" s="15" t="str">
        <f t="shared" si="2"/>
        <v/>
      </c>
      <c r="E42" s="16" t="str">
        <f t="shared" si="0"/>
        <v/>
      </c>
    </row>
    <row r="43" spans="2:5">
      <c r="B43" s="23" t="str">
        <f t="shared" si="3"/>
        <v/>
      </c>
      <c r="D43" s="15" t="str">
        <f t="shared" si="2"/>
        <v/>
      </c>
      <c r="E43" s="16" t="str">
        <f t="shared" si="0"/>
        <v/>
      </c>
    </row>
    <row r="44" spans="2:5">
      <c r="B44" s="23" t="str">
        <f t="shared" si="3"/>
        <v/>
      </c>
      <c r="D44" s="15" t="str">
        <f t="shared" si="2"/>
        <v/>
      </c>
      <c r="E44" s="16" t="str">
        <f t="shared" si="0"/>
        <v/>
      </c>
    </row>
    <row r="45" spans="2:5">
      <c r="B45" s="23" t="str">
        <f t="shared" si="3"/>
        <v/>
      </c>
      <c r="D45" s="15" t="str">
        <f t="shared" si="2"/>
        <v/>
      </c>
      <c r="E45" s="16" t="str">
        <f t="shared" si="0"/>
        <v/>
      </c>
    </row>
    <row r="46" spans="2:5">
      <c r="B46" s="23" t="str">
        <f t="shared" si="3"/>
        <v/>
      </c>
      <c r="D46" s="15" t="str">
        <f t="shared" si="2"/>
        <v/>
      </c>
      <c r="E46" s="16" t="str">
        <f t="shared" si="0"/>
        <v/>
      </c>
    </row>
    <row r="47" spans="2:5">
      <c r="B47" s="23" t="str">
        <f t="shared" si="3"/>
        <v/>
      </c>
      <c r="D47" s="15" t="str">
        <f t="shared" si="2"/>
        <v/>
      </c>
      <c r="E47" s="16" t="str">
        <f t="shared" si="0"/>
        <v/>
      </c>
    </row>
    <row r="48" spans="2:5">
      <c r="B48" s="23" t="str">
        <f t="shared" si="3"/>
        <v/>
      </c>
      <c r="D48" s="15" t="str">
        <f t="shared" si="2"/>
        <v/>
      </c>
      <c r="E48" s="16" t="str">
        <f t="shared" si="0"/>
        <v/>
      </c>
    </row>
    <row r="49" spans="2:5">
      <c r="B49" s="23" t="str">
        <f t="shared" si="3"/>
        <v/>
      </c>
      <c r="D49" s="15" t="str">
        <f t="shared" si="2"/>
        <v/>
      </c>
      <c r="E49" s="16" t="str">
        <f t="shared" si="0"/>
        <v/>
      </c>
    </row>
    <row r="50" spans="2:5">
      <c r="B50" s="23" t="str">
        <f t="shared" si="3"/>
        <v/>
      </c>
      <c r="D50" s="15" t="str">
        <f t="shared" si="2"/>
        <v/>
      </c>
      <c r="E50" s="16" t="str">
        <f t="shared" si="0"/>
        <v/>
      </c>
    </row>
    <row r="51" spans="2:5">
      <c r="B51" s="23" t="str">
        <f t="shared" si="3"/>
        <v/>
      </c>
      <c r="D51" s="15" t="str">
        <f t="shared" si="2"/>
        <v/>
      </c>
      <c r="E51" s="16" t="str">
        <f t="shared" si="0"/>
        <v/>
      </c>
    </row>
    <row r="52" spans="2:5">
      <c r="B52" s="23" t="str">
        <f t="shared" si="3"/>
        <v/>
      </c>
      <c r="D52" s="15" t="str">
        <f t="shared" si="2"/>
        <v/>
      </c>
      <c r="E52" s="16" t="str">
        <f t="shared" si="0"/>
        <v/>
      </c>
    </row>
    <row r="53" spans="2:5">
      <c r="B53" s="23" t="str">
        <f t="shared" si="3"/>
        <v/>
      </c>
      <c r="D53" s="15" t="str">
        <f t="shared" si="2"/>
        <v/>
      </c>
      <c r="E53" s="16" t="str">
        <f t="shared" si="0"/>
        <v/>
      </c>
    </row>
    <row r="54" spans="2:5">
      <c r="B54" s="23" t="str">
        <f t="shared" si="3"/>
        <v/>
      </c>
      <c r="D54" s="15" t="str">
        <f t="shared" si="2"/>
        <v/>
      </c>
      <c r="E54" s="16" t="str">
        <f t="shared" si="0"/>
        <v/>
      </c>
    </row>
    <row r="55" spans="2:5">
      <c r="B55" s="23" t="str">
        <f t="shared" si="3"/>
        <v/>
      </c>
      <c r="D55" s="15" t="str">
        <f t="shared" si="2"/>
        <v/>
      </c>
      <c r="E55" s="16" t="str">
        <f t="shared" si="0"/>
        <v/>
      </c>
    </row>
    <row r="56" spans="2:5">
      <c r="B56" s="23" t="str">
        <f t="shared" si="3"/>
        <v/>
      </c>
      <c r="D56" s="15" t="str">
        <f t="shared" si="2"/>
        <v/>
      </c>
      <c r="E56" s="16" t="str">
        <f t="shared" si="0"/>
        <v/>
      </c>
    </row>
    <row r="57" spans="2:5">
      <c r="B57" s="23" t="str">
        <f t="shared" si="3"/>
        <v/>
      </c>
      <c r="D57" s="15" t="str">
        <f t="shared" si="2"/>
        <v/>
      </c>
      <c r="E57" s="16" t="str">
        <f t="shared" si="0"/>
        <v/>
      </c>
    </row>
    <row r="58" spans="2:5">
      <c r="B58" s="23" t="str">
        <f t="shared" si="3"/>
        <v/>
      </c>
      <c r="D58" s="15" t="str">
        <f t="shared" si="2"/>
        <v/>
      </c>
      <c r="E58" s="16" t="str">
        <f t="shared" si="0"/>
        <v/>
      </c>
    </row>
    <row r="59" spans="2:5">
      <c r="B59" s="23" t="str">
        <f t="shared" si="3"/>
        <v/>
      </c>
      <c r="D59" s="15" t="str">
        <f t="shared" si="2"/>
        <v/>
      </c>
      <c r="E59" s="16" t="str">
        <f t="shared" si="0"/>
        <v/>
      </c>
    </row>
    <row r="60" spans="2:5">
      <c r="B60" s="23" t="str">
        <f t="shared" si="3"/>
        <v/>
      </c>
      <c r="D60" s="15" t="str">
        <f t="shared" si="2"/>
        <v/>
      </c>
      <c r="E60" s="16" t="str">
        <f t="shared" si="0"/>
        <v/>
      </c>
    </row>
    <row r="61" spans="2:5">
      <c r="B61" s="23" t="str">
        <f t="shared" si="3"/>
        <v/>
      </c>
      <c r="D61" s="15" t="str">
        <f t="shared" si="2"/>
        <v/>
      </c>
      <c r="E61" s="16" t="str">
        <f t="shared" si="0"/>
        <v/>
      </c>
    </row>
    <row r="62" spans="2:5">
      <c r="B62" s="23" t="str">
        <f t="shared" si="3"/>
        <v/>
      </c>
      <c r="D62" s="15" t="str">
        <f t="shared" si="2"/>
        <v/>
      </c>
      <c r="E62" s="16" t="str">
        <f t="shared" si="0"/>
        <v/>
      </c>
    </row>
    <row r="63" spans="2:5">
      <c r="B63" s="23" t="str">
        <f t="shared" si="3"/>
        <v/>
      </c>
      <c r="D63" s="15" t="str">
        <f t="shared" si="2"/>
        <v/>
      </c>
      <c r="E63" s="16" t="str">
        <f t="shared" si="0"/>
        <v/>
      </c>
    </row>
    <row r="64" spans="2:5">
      <c r="B64" s="23" t="str">
        <f t="shared" si="3"/>
        <v/>
      </c>
      <c r="D64" s="15" t="str">
        <f t="shared" si="2"/>
        <v/>
      </c>
      <c r="E64" s="16" t="str">
        <f t="shared" si="0"/>
        <v/>
      </c>
    </row>
    <row r="65" spans="2:5">
      <c r="B65" s="23" t="str">
        <f t="shared" si="3"/>
        <v/>
      </c>
      <c r="D65" s="15" t="str">
        <f t="shared" si="2"/>
        <v/>
      </c>
      <c r="E65" s="16" t="str">
        <f t="shared" si="0"/>
        <v/>
      </c>
    </row>
    <row r="66" spans="2:5">
      <c r="B66" s="23" t="str">
        <f t="shared" si="3"/>
        <v/>
      </c>
      <c r="D66" s="15" t="str">
        <f t="shared" si="2"/>
        <v/>
      </c>
      <c r="E66" s="16" t="str">
        <f t="shared" si="0"/>
        <v/>
      </c>
    </row>
    <row r="67" spans="2:5">
      <c r="B67" s="23" t="str">
        <f t="shared" si="3"/>
        <v/>
      </c>
      <c r="D67" s="15" t="str">
        <f t="shared" si="2"/>
        <v/>
      </c>
      <c r="E67" s="16" t="str">
        <f t="shared" si="0"/>
        <v/>
      </c>
    </row>
    <row r="68" spans="2:5">
      <c r="B68" s="23" t="str">
        <f t="shared" si="3"/>
        <v/>
      </c>
      <c r="D68" s="15" t="str">
        <f t="shared" si="2"/>
        <v/>
      </c>
      <c r="E68" s="16" t="str">
        <f t="shared" si="0"/>
        <v/>
      </c>
    </row>
    <row r="69" spans="2:5">
      <c r="B69" s="23" t="str">
        <f t="shared" si="3"/>
        <v/>
      </c>
      <c r="D69" s="15" t="str">
        <f t="shared" si="2"/>
        <v/>
      </c>
      <c r="E69" s="16" t="str">
        <f t="shared" si="0"/>
        <v/>
      </c>
    </row>
    <row r="70" spans="2:5">
      <c r="B70" s="23" t="str">
        <f t="shared" si="3"/>
        <v/>
      </c>
      <c r="D70" s="15" t="str">
        <f t="shared" si="2"/>
        <v/>
      </c>
      <c r="E70" s="16" t="str">
        <f t="shared" si="0"/>
        <v/>
      </c>
    </row>
    <row r="71" spans="2:5">
      <c r="B71" s="23" t="str">
        <f t="shared" si="3"/>
        <v/>
      </c>
      <c r="D71" s="15" t="str">
        <f t="shared" si="2"/>
        <v/>
      </c>
      <c r="E71" s="16" t="str">
        <f t="shared" si="0"/>
        <v/>
      </c>
    </row>
    <row r="72" spans="2:5">
      <c r="B72" s="23" t="str">
        <f t="shared" si="3"/>
        <v/>
      </c>
      <c r="D72" s="15" t="str">
        <f t="shared" si="2"/>
        <v/>
      </c>
      <c r="E72" s="16" t="str">
        <f t="shared" si="0"/>
        <v/>
      </c>
    </row>
    <row r="73" spans="2:5">
      <c r="B73" s="23" t="str">
        <f t="shared" si="3"/>
        <v/>
      </c>
      <c r="D73" s="15" t="str">
        <f t="shared" si="2"/>
        <v/>
      </c>
      <c r="E73" s="16" t="str">
        <f t="shared" si="0"/>
        <v/>
      </c>
    </row>
    <row r="74" spans="2:5">
      <c r="B74" s="23" t="str">
        <f t="shared" si="3"/>
        <v/>
      </c>
      <c r="D74" s="15" t="str">
        <f t="shared" si="2"/>
        <v/>
      </c>
      <c r="E74" s="16" t="str">
        <f t="shared" si="0"/>
        <v/>
      </c>
    </row>
    <row r="75" spans="2:5">
      <c r="B75" s="23" t="str">
        <f t="shared" si="3"/>
        <v/>
      </c>
      <c r="D75" s="15" t="str">
        <f t="shared" si="2"/>
        <v/>
      </c>
      <c r="E75" s="16" t="str">
        <f t="shared" ref="E75:E85" si="4">IF(B75="","",$E$6+$G$6*B75)</f>
        <v/>
      </c>
    </row>
    <row r="76" spans="2:5">
      <c r="B76" s="23" t="str">
        <f t="shared" si="3"/>
        <v/>
      </c>
      <c r="D76" s="15" t="str">
        <f t="shared" ref="D76:D85" si="5">IF(B76="","",$G$5+D75)</f>
        <v/>
      </c>
      <c r="E76" s="16" t="str">
        <f t="shared" si="4"/>
        <v/>
      </c>
    </row>
    <row r="77" spans="2:5">
      <c r="B77" s="23" t="str">
        <f t="shared" si="3"/>
        <v/>
      </c>
      <c r="D77" s="15" t="str">
        <f t="shared" si="5"/>
        <v/>
      </c>
      <c r="E77" s="16" t="str">
        <f t="shared" si="4"/>
        <v/>
      </c>
    </row>
    <row r="78" spans="2:5">
      <c r="B78" s="23" t="str">
        <f t="shared" si="3"/>
        <v/>
      </c>
      <c r="D78" s="15" t="str">
        <f t="shared" si="5"/>
        <v/>
      </c>
      <c r="E78" s="16" t="str">
        <f t="shared" si="4"/>
        <v/>
      </c>
    </row>
    <row r="79" spans="2:5">
      <c r="B79" s="23" t="str">
        <f t="shared" si="3"/>
        <v/>
      </c>
      <c r="D79" s="15" t="str">
        <f t="shared" si="5"/>
        <v/>
      </c>
      <c r="E79" s="16" t="str">
        <f t="shared" si="4"/>
        <v/>
      </c>
    </row>
    <row r="80" spans="2:5">
      <c r="B80" s="23" t="str">
        <f t="shared" si="3"/>
        <v/>
      </c>
      <c r="D80" s="15" t="str">
        <f t="shared" si="5"/>
        <v/>
      </c>
      <c r="E80" s="16" t="str">
        <f t="shared" si="4"/>
        <v/>
      </c>
    </row>
    <row r="81" spans="2:5">
      <c r="B81" s="23" t="str">
        <f t="shared" si="3"/>
        <v/>
      </c>
      <c r="D81" s="15" t="str">
        <f t="shared" si="5"/>
        <v/>
      </c>
      <c r="E81" s="16" t="str">
        <f t="shared" si="4"/>
        <v/>
      </c>
    </row>
    <row r="82" spans="2:5">
      <c r="B82" s="23" t="str">
        <f t="shared" si="3"/>
        <v/>
      </c>
      <c r="D82" s="15" t="str">
        <f t="shared" si="5"/>
        <v/>
      </c>
      <c r="E82" s="16" t="str">
        <f t="shared" si="4"/>
        <v/>
      </c>
    </row>
    <row r="83" spans="2:5">
      <c r="B83" s="23" t="str">
        <f t="shared" si="3"/>
        <v/>
      </c>
      <c r="D83" s="15" t="str">
        <f t="shared" si="5"/>
        <v/>
      </c>
      <c r="E83" s="16" t="str">
        <f t="shared" si="4"/>
        <v/>
      </c>
    </row>
    <row r="84" spans="2:5">
      <c r="B84" s="23" t="str">
        <f t="shared" si="3"/>
        <v/>
      </c>
      <c r="D84" s="15" t="str">
        <f t="shared" si="5"/>
        <v/>
      </c>
      <c r="E84" s="16" t="str">
        <f t="shared" si="4"/>
        <v/>
      </c>
    </row>
    <row r="85" spans="2:5">
      <c r="B85" s="23" t="str">
        <f t="shared" si="3"/>
        <v/>
      </c>
      <c r="D85" s="15" t="str">
        <f t="shared" si="5"/>
        <v/>
      </c>
      <c r="E85" s="16" t="str">
        <f t="shared" si="4"/>
        <v/>
      </c>
    </row>
    <row r="99" spans="1:9">
      <c r="G99" s="9"/>
      <c r="H99" s="9"/>
      <c r="I99" s="9"/>
    </row>
    <row r="100" spans="1:9">
      <c r="A100" s="39" t="s">
        <v>17</v>
      </c>
      <c r="B100" s="39"/>
      <c r="C100" s="40"/>
      <c r="G100" s="9"/>
      <c r="H100" s="9"/>
      <c r="I100" s="9"/>
    </row>
    <row r="101" spans="1:9" ht="13.2" customHeight="1">
      <c r="A101" s="41"/>
      <c r="B101" s="41"/>
      <c r="C101" s="40"/>
      <c r="G101" s="9"/>
      <c r="H101" s="24"/>
      <c r="I101" s="24"/>
    </row>
    <row r="102" spans="1:9">
      <c r="A102" s="41"/>
      <c r="B102" s="41"/>
      <c r="C102" s="40"/>
      <c r="G102" s="9"/>
      <c r="H102" s="25"/>
      <c r="I102" s="25"/>
    </row>
    <row r="103" spans="1:9">
      <c r="A103" s="42" t="s">
        <v>16</v>
      </c>
      <c r="B103" s="43"/>
      <c r="C103" s="27">
        <f>($O$4-$L$4)/50</f>
        <v>0</v>
      </c>
      <c r="G103" s="9"/>
      <c r="H103" s="25"/>
      <c r="I103" s="25"/>
    </row>
    <row r="104" spans="1:9" ht="31.2">
      <c r="A104" s="28" t="s">
        <v>4</v>
      </c>
      <c r="B104" s="29" t="s">
        <v>18</v>
      </c>
      <c r="C104" s="30" t="s">
        <v>19</v>
      </c>
      <c r="G104" s="9"/>
      <c r="H104" s="26"/>
      <c r="I104" s="26"/>
    </row>
    <row r="105" spans="1:9">
      <c r="A105" s="31">
        <f>J6</f>
        <v>0</v>
      </c>
      <c r="B105" s="32">
        <f>E4</f>
        <v>77</v>
      </c>
      <c r="C105" s="32">
        <f>IF(A105&gt;$M$6,$M$6*$G$6+$E$6,A105*$G$6+$E$6)</f>
        <v>77</v>
      </c>
      <c r="G105" s="9"/>
      <c r="H105" s="9"/>
      <c r="I105" s="9"/>
    </row>
    <row r="106" spans="1:9">
      <c r="A106" s="31">
        <f>IF(A105&lt;$M$6,A105+1,$M$6)</f>
        <v>1</v>
      </c>
      <c r="B106" s="32">
        <f>IF(A106&gt;$M$6,($M$6-$J$6)*$G$5+$E$4,(A106-$J$6)*$G$5+$E$4)</f>
        <v>77.92</v>
      </c>
      <c r="C106" s="32">
        <f t="shared" ref="C106:C169" si="6">IF(A106&gt;$M$6,$M$6*$G$6+$E$6,A106*$G$6+$E$6)</f>
        <v>77.92</v>
      </c>
      <c r="G106" s="9"/>
      <c r="H106" s="9"/>
      <c r="I106" s="9"/>
    </row>
    <row r="107" spans="1:9" ht="13.2" customHeight="1">
      <c r="A107" s="31">
        <f t="shared" ref="A107:A170" si="7">IF(A106&lt;$M$6,A106+1,$M$6)</f>
        <v>2</v>
      </c>
      <c r="B107" s="32">
        <f t="shared" ref="B107:B170" si="8">IF(A107&gt;$M$6,($M$6-$J$6)*$G$5+$E$4,(A107-$J$6)*$G$5+$E$4)</f>
        <v>78.84</v>
      </c>
      <c r="C107" s="32">
        <f t="shared" si="6"/>
        <v>78.84</v>
      </c>
      <c r="G107" s="9"/>
      <c r="H107" s="24"/>
      <c r="I107" s="24"/>
    </row>
    <row r="108" spans="1:9">
      <c r="A108" s="31">
        <f t="shared" si="7"/>
        <v>3</v>
      </c>
      <c r="B108" s="32">
        <f t="shared" si="8"/>
        <v>79.760000000000005</v>
      </c>
      <c r="C108" s="32">
        <f t="shared" si="6"/>
        <v>79.760000000000005</v>
      </c>
      <c r="G108" s="9"/>
      <c r="H108" s="25"/>
      <c r="I108" s="25"/>
    </row>
    <row r="109" spans="1:9">
      <c r="A109" s="31">
        <f t="shared" si="7"/>
        <v>4</v>
      </c>
      <c r="B109" s="32">
        <f t="shared" si="8"/>
        <v>80.680000000000007</v>
      </c>
      <c r="C109" s="32">
        <f t="shared" si="6"/>
        <v>80.680000000000007</v>
      </c>
      <c r="G109" s="9"/>
      <c r="H109" s="25"/>
      <c r="I109" s="25"/>
    </row>
    <row r="110" spans="1:9">
      <c r="A110" s="31">
        <f t="shared" si="7"/>
        <v>5</v>
      </c>
      <c r="B110" s="32">
        <f t="shared" si="8"/>
        <v>81.599999999999994</v>
      </c>
      <c r="C110" s="32">
        <f t="shared" si="6"/>
        <v>81.599999999999994</v>
      </c>
      <c r="G110" s="9"/>
      <c r="H110" s="26"/>
      <c r="I110" s="26"/>
    </row>
    <row r="111" spans="1:9">
      <c r="A111" s="31">
        <f t="shared" si="7"/>
        <v>6</v>
      </c>
      <c r="B111" s="32">
        <f t="shared" si="8"/>
        <v>82.52</v>
      </c>
      <c r="C111" s="32">
        <f t="shared" si="6"/>
        <v>82.52</v>
      </c>
    </row>
    <row r="112" spans="1:9">
      <c r="A112" s="31">
        <f t="shared" si="7"/>
        <v>7</v>
      </c>
      <c r="B112" s="32">
        <f t="shared" si="8"/>
        <v>83.44</v>
      </c>
      <c r="C112" s="32">
        <f t="shared" si="6"/>
        <v>83.44</v>
      </c>
    </row>
    <row r="113" spans="1:3">
      <c r="A113" s="31">
        <f t="shared" si="7"/>
        <v>8</v>
      </c>
      <c r="B113" s="32">
        <f t="shared" si="8"/>
        <v>84.36</v>
      </c>
      <c r="C113" s="32">
        <f t="shared" si="6"/>
        <v>84.36</v>
      </c>
    </row>
    <row r="114" spans="1:3">
      <c r="A114" s="31">
        <f t="shared" si="7"/>
        <v>9</v>
      </c>
      <c r="B114" s="32">
        <f t="shared" si="8"/>
        <v>85.28</v>
      </c>
      <c r="C114" s="32">
        <f t="shared" si="6"/>
        <v>85.28</v>
      </c>
    </row>
    <row r="115" spans="1:3">
      <c r="A115" s="31">
        <f t="shared" si="7"/>
        <v>10</v>
      </c>
      <c r="B115" s="32">
        <f t="shared" si="8"/>
        <v>86.2</v>
      </c>
      <c r="C115" s="32">
        <f t="shared" si="6"/>
        <v>86.2</v>
      </c>
    </row>
    <row r="116" spans="1:3">
      <c r="A116" s="31">
        <f t="shared" si="7"/>
        <v>10</v>
      </c>
      <c r="B116" s="32">
        <f t="shared" si="8"/>
        <v>86.2</v>
      </c>
      <c r="C116" s="32">
        <f t="shared" si="6"/>
        <v>86.2</v>
      </c>
    </row>
    <row r="117" spans="1:3">
      <c r="A117" s="31">
        <f t="shared" si="7"/>
        <v>10</v>
      </c>
      <c r="B117" s="32">
        <f t="shared" si="8"/>
        <v>86.2</v>
      </c>
      <c r="C117" s="32">
        <f t="shared" si="6"/>
        <v>86.2</v>
      </c>
    </row>
    <row r="118" spans="1:3">
      <c r="A118" s="31">
        <f t="shared" si="7"/>
        <v>10</v>
      </c>
      <c r="B118" s="32">
        <f t="shared" si="8"/>
        <v>86.2</v>
      </c>
      <c r="C118" s="32">
        <f t="shared" si="6"/>
        <v>86.2</v>
      </c>
    </row>
    <row r="119" spans="1:3">
      <c r="A119" s="31">
        <f t="shared" si="7"/>
        <v>10</v>
      </c>
      <c r="B119" s="32">
        <f t="shared" si="8"/>
        <v>86.2</v>
      </c>
      <c r="C119" s="32">
        <f t="shared" si="6"/>
        <v>86.2</v>
      </c>
    </row>
    <row r="120" spans="1:3">
      <c r="A120" s="31">
        <f t="shared" si="7"/>
        <v>10</v>
      </c>
      <c r="B120" s="32">
        <f t="shared" si="8"/>
        <v>86.2</v>
      </c>
      <c r="C120" s="32">
        <f t="shared" si="6"/>
        <v>86.2</v>
      </c>
    </row>
    <row r="121" spans="1:3">
      <c r="A121" s="31">
        <f t="shared" si="7"/>
        <v>10</v>
      </c>
      <c r="B121" s="32">
        <f t="shared" si="8"/>
        <v>86.2</v>
      </c>
      <c r="C121" s="32">
        <f t="shared" si="6"/>
        <v>86.2</v>
      </c>
    </row>
    <row r="122" spans="1:3">
      <c r="A122" s="31">
        <f t="shared" si="7"/>
        <v>10</v>
      </c>
      <c r="B122" s="32">
        <f t="shared" si="8"/>
        <v>86.2</v>
      </c>
      <c r="C122" s="32">
        <f t="shared" si="6"/>
        <v>86.2</v>
      </c>
    </row>
    <row r="123" spans="1:3">
      <c r="A123" s="31">
        <f t="shared" si="7"/>
        <v>10</v>
      </c>
      <c r="B123" s="32">
        <f t="shared" si="8"/>
        <v>86.2</v>
      </c>
      <c r="C123" s="32">
        <f t="shared" si="6"/>
        <v>86.2</v>
      </c>
    </row>
    <row r="124" spans="1:3">
      <c r="A124" s="31">
        <f t="shared" si="7"/>
        <v>10</v>
      </c>
      <c r="B124" s="32">
        <f t="shared" si="8"/>
        <v>86.2</v>
      </c>
      <c r="C124" s="32">
        <f t="shared" si="6"/>
        <v>86.2</v>
      </c>
    </row>
    <row r="125" spans="1:3">
      <c r="A125" s="31">
        <f t="shared" si="7"/>
        <v>10</v>
      </c>
      <c r="B125" s="32">
        <f t="shared" si="8"/>
        <v>86.2</v>
      </c>
      <c r="C125" s="32">
        <f t="shared" si="6"/>
        <v>86.2</v>
      </c>
    </row>
    <row r="126" spans="1:3">
      <c r="A126" s="31">
        <f t="shared" si="7"/>
        <v>10</v>
      </c>
      <c r="B126" s="32">
        <f t="shared" si="8"/>
        <v>86.2</v>
      </c>
      <c r="C126" s="32">
        <f t="shared" si="6"/>
        <v>86.2</v>
      </c>
    </row>
    <row r="127" spans="1:3">
      <c r="A127" s="31">
        <f t="shared" si="7"/>
        <v>10</v>
      </c>
      <c r="B127" s="32">
        <f t="shared" si="8"/>
        <v>86.2</v>
      </c>
      <c r="C127" s="32">
        <f t="shared" si="6"/>
        <v>86.2</v>
      </c>
    </row>
    <row r="128" spans="1:3">
      <c r="A128" s="31">
        <f t="shared" si="7"/>
        <v>10</v>
      </c>
      <c r="B128" s="32">
        <f t="shared" si="8"/>
        <v>86.2</v>
      </c>
      <c r="C128" s="32">
        <f t="shared" si="6"/>
        <v>86.2</v>
      </c>
    </row>
    <row r="129" spans="1:3">
      <c r="A129" s="31">
        <f t="shared" si="7"/>
        <v>10</v>
      </c>
      <c r="B129" s="32">
        <f t="shared" si="8"/>
        <v>86.2</v>
      </c>
      <c r="C129" s="32">
        <f t="shared" si="6"/>
        <v>86.2</v>
      </c>
    </row>
    <row r="130" spans="1:3">
      <c r="A130" s="31">
        <f t="shared" si="7"/>
        <v>10</v>
      </c>
      <c r="B130" s="32">
        <f t="shared" si="8"/>
        <v>86.2</v>
      </c>
      <c r="C130" s="32">
        <f t="shared" si="6"/>
        <v>86.2</v>
      </c>
    </row>
    <row r="131" spans="1:3">
      <c r="A131" s="31">
        <f t="shared" si="7"/>
        <v>10</v>
      </c>
      <c r="B131" s="32">
        <f t="shared" si="8"/>
        <v>86.2</v>
      </c>
      <c r="C131" s="32">
        <f t="shared" si="6"/>
        <v>86.2</v>
      </c>
    </row>
    <row r="132" spans="1:3">
      <c r="A132" s="31">
        <f t="shared" si="7"/>
        <v>10</v>
      </c>
      <c r="B132" s="32">
        <f t="shared" si="8"/>
        <v>86.2</v>
      </c>
      <c r="C132" s="32">
        <f t="shared" si="6"/>
        <v>86.2</v>
      </c>
    </row>
    <row r="133" spans="1:3">
      <c r="A133" s="31">
        <f t="shared" si="7"/>
        <v>10</v>
      </c>
      <c r="B133" s="32">
        <f t="shared" si="8"/>
        <v>86.2</v>
      </c>
      <c r="C133" s="32">
        <f t="shared" si="6"/>
        <v>86.2</v>
      </c>
    </row>
    <row r="134" spans="1:3">
      <c r="A134" s="31">
        <f t="shared" si="7"/>
        <v>10</v>
      </c>
      <c r="B134" s="32">
        <f t="shared" si="8"/>
        <v>86.2</v>
      </c>
      <c r="C134" s="32">
        <f t="shared" si="6"/>
        <v>86.2</v>
      </c>
    </row>
    <row r="135" spans="1:3">
      <c r="A135" s="31">
        <f t="shared" si="7"/>
        <v>10</v>
      </c>
      <c r="B135" s="32">
        <f t="shared" si="8"/>
        <v>86.2</v>
      </c>
      <c r="C135" s="32">
        <f t="shared" si="6"/>
        <v>86.2</v>
      </c>
    </row>
    <row r="136" spans="1:3">
      <c r="A136" s="31">
        <f t="shared" si="7"/>
        <v>10</v>
      </c>
      <c r="B136" s="32">
        <f t="shared" si="8"/>
        <v>86.2</v>
      </c>
      <c r="C136" s="32">
        <f t="shared" si="6"/>
        <v>86.2</v>
      </c>
    </row>
    <row r="137" spans="1:3">
      <c r="A137" s="31">
        <f t="shared" si="7"/>
        <v>10</v>
      </c>
      <c r="B137" s="32">
        <f t="shared" si="8"/>
        <v>86.2</v>
      </c>
      <c r="C137" s="32">
        <f t="shared" si="6"/>
        <v>86.2</v>
      </c>
    </row>
    <row r="138" spans="1:3">
      <c r="A138" s="31">
        <f t="shared" si="7"/>
        <v>10</v>
      </c>
      <c r="B138" s="32">
        <f t="shared" si="8"/>
        <v>86.2</v>
      </c>
      <c r="C138" s="32">
        <f t="shared" si="6"/>
        <v>86.2</v>
      </c>
    </row>
    <row r="139" spans="1:3">
      <c r="A139" s="31">
        <f t="shared" si="7"/>
        <v>10</v>
      </c>
      <c r="B139" s="32">
        <f t="shared" si="8"/>
        <v>86.2</v>
      </c>
      <c r="C139" s="32">
        <f t="shared" si="6"/>
        <v>86.2</v>
      </c>
    </row>
    <row r="140" spans="1:3">
      <c r="A140" s="31">
        <f t="shared" si="7"/>
        <v>10</v>
      </c>
      <c r="B140" s="32">
        <f t="shared" si="8"/>
        <v>86.2</v>
      </c>
      <c r="C140" s="32">
        <f t="shared" si="6"/>
        <v>86.2</v>
      </c>
    </row>
    <row r="141" spans="1:3">
      <c r="A141" s="31">
        <f t="shared" si="7"/>
        <v>10</v>
      </c>
      <c r="B141" s="32">
        <f t="shared" si="8"/>
        <v>86.2</v>
      </c>
      <c r="C141" s="32">
        <f t="shared" si="6"/>
        <v>86.2</v>
      </c>
    </row>
    <row r="142" spans="1:3">
      <c r="A142" s="31">
        <f t="shared" si="7"/>
        <v>10</v>
      </c>
      <c r="B142" s="32">
        <f t="shared" si="8"/>
        <v>86.2</v>
      </c>
      <c r="C142" s="32">
        <f t="shared" si="6"/>
        <v>86.2</v>
      </c>
    </row>
    <row r="143" spans="1:3">
      <c r="A143" s="31">
        <f t="shared" si="7"/>
        <v>10</v>
      </c>
      <c r="B143" s="32">
        <f t="shared" si="8"/>
        <v>86.2</v>
      </c>
      <c r="C143" s="32">
        <f t="shared" si="6"/>
        <v>86.2</v>
      </c>
    </row>
    <row r="144" spans="1:3">
      <c r="A144" s="31">
        <f t="shared" si="7"/>
        <v>10</v>
      </c>
      <c r="B144" s="32">
        <f t="shared" si="8"/>
        <v>86.2</v>
      </c>
      <c r="C144" s="32">
        <f t="shared" si="6"/>
        <v>86.2</v>
      </c>
    </row>
    <row r="145" spans="1:3">
      <c r="A145" s="31">
        <f t="shared" si="7"/>
        <v>10</v>
      </c>
      <c r="B145" s="32">
        <f t="shared" si="8"/>
        <v>86.2</v>
      </c>
      <c r="C145" s="32">
        <f t="shared" si="6"/>
        <v>86.2</v>
      </c>
    </row>
    <row r="146" spans="1:3">
      <c r="A146" s="31">
        <f t="shared" si="7"/>
        <v>10</v>
      </c>
      <c r="B146" s="32">
        <f t="shared" si="8"/>
        <v>86.2</v>
      </c>
      <c r="C146" s="32">
        <f t="shared" si="6"/>
        <v>86.2</v>
      </c>
    </row>
    <row r="147" spans="1:3">
      <c r="A147" s="31">
        <f t="shared" si="7"/>
        <v>10</v>
      </c>
      <c r="B147" s="32">
        <f t="shared" si="8"/>
        <v>86.2</v>
      </c>
      <c r="C147" s="32">
        <f t="shared" si="6"/>
        <v>86.2</v>
      </c>
    </row>
    <row r="148" spans="1:3">
      <c r="A148" s="31">
        <f t="shared" si="7"/>
        <v>10</v>
      </c>
      <c r="B148" s="32">
        <f t="shared" si="8"/>
        <v>86.2</v>
      </c>
      <c r="C148" s="32">
        <f t="shared" si="6"/>
        <v>86.2</v>
      </c>
    </row>
    <row r="149" spans="1:3">
      <c r="A149" s="31">
        <f t="shared" si="7"/>
        <v>10</v>
      </c>
      <c r="B149" s="32">
        <f t="shared" si="8"/>
        <v>86.2</v>
      </c>
      <c r="C149" s="32">
        <f t="shared" si="6"/>
        <v>86.2</v>
      </c>
    </row>
    <row r="150" spans="1:3">
      <c r="A150" s="31">
        <f t="shared" si="7"/>
        <v>10</v>
      </c>
      <c r="B150" s="32">
        <f t="shared" si="8"/>
        <v>86.2</v>
      </c>
      <c r="C150" s="32">
        <f t="shared" si="6"/>
        <v>86.2</v>
      </c>
    </row>
    <row r="151" spans="1:3">
      <c r="A151" s="31">
        <f t="shared" si="7"/>
        <v>10</v>
      </c>
      <c r="B151" s="32">
        <f t="shared" si="8"/>
        <v>86.2</v>
      </c>
      <c r="C151" s="32">
        <f t="shared" si="6"/>
        <v>86.2</v>
      </c>
    </row>
    <row r="152" spans="1:3">
      <c r="A152" s="31">
        <f t="shared" si="7"/>
        <v>10</v>
      </c>
      <c r="B152" s="32">
        <f t="shared" si="8"/>
        <v>86.2</v>
      </c>
      <c r="C152" s="32">
        <f t="shared" si="6"/>
        <v>86.2</v>
      </c>
    </row>
    <row r="153" spans="1:3">
      <c r="A153" s="31">
        <f t="shared" si="7"/>
        <v>10</v>
      </c>
      <c r="B153" s="32">
        <f t="shared" si="8"/>
        <v>86.2</v>
      </c>
      <c r="C153" s="32">
        <f t="shared" si="6"/>
        <v>86.2</v>
      </c>
    </row>
    <row r="154" spans="1:3">
      <c r="A154" s="31">
        <f t="shared" si="7"/>
        <v>10</v>
      </c>
      <c r="B154" s="32">
        <f t="shared" si="8"/>
        <v>86.2</v>
      </c>
      <c r="C154" s="32">
        <f t="shared" si="6"/>
        <v>86.2</v>
      </c>
    </row>
    <row r="155" spans="1:3">
      <c r="A155" s="31">
        <f t="shared" si="7"/>
        <v>10</v>
      </c>
      <c r="B155" s="32">
        <f t="shared" si="8"/>
        <v>86.2</v>
      </c>
      <c r="C155" s="32">
        <f t="shared" si="6"/>
        <v>86.2</v>
      </c>
    </row>
    <row r="156" spans="1:3">
      <c r="A156" s="31">
        <f t="shared" si="7"/>
        <v>10</v>
      </c>
      <c r="B156" s="32">
        <f t="shared" si="8"/>
        <v>86.2</v>
      </c>
      <c r="C156" s="32">
        <f t="shared" si="6"/>
        <v>86.2</v>
      </c>
    </row>
    <row r="157" spans="1:3">
      <c r="A157" s="31">
        <f t="shared" si="7"/>
        <v>10</v>
      </c>
      <c r="B157" s="32">
        <f t="shared" si="8"/>
        <v>86.2</v>
      </c>
      <c r="C157" s="32">
        <f t="shared" si="6"/>
        <v>86.2</v>
      </c>
    </row>
    <row r="158" spans="1:3">
      <c r="A158" s="31">
        <f t="shared" si="7"/>
        <v>10</v>
      </c>
      <c r="B158" s="32">
        <f t="shared" si="8"/>
        <v>86.2</v>
      </c>
      <c r="C158" s="32">
        <f t="shared" si="6"/>
        <v>86.2</v>
      </c>
    </row>
    <row r="159" spans="1:3">
      <c r="A159" s="31">
        <f t="shared" si="7"/>
        <v>10</v>
      </c>
      <c r="B159" s="32">
        <f t="shared" si="8"/>
        <v>86.2</v>
      </c>
      <c r="C159" s="32">
        <f t="shared" si="6"/>
        <v>86.2</v>
      </c>
    </row>
    <row r="160" spans="1:3">
      <c r="A160" s="31">
        <f t="shared" si="7"/>
        <v>10</v>
      </c>
      <c r="B160" s="32">
        <f t="shared" si="8"/>
        <v>86.2</v>
      </c>
      <c r="C160" s="32">
        <f t="shared" si="6"/>
        <v>86.2</v>
      </c>
    </row>
    <row r="161" spans="1:3">
      <c r="A161" s="31">
        <f t="shared" si="7"/>
        <v>10</v>
      </c>
      <c r="B161" s="32">
        <f t="shared" si="8"/>
        <v>86.2</v>
      </c>
      <c r="C161" s="32">
        <f t="shared" si="6"/>
        <v>86.2</v>
      </c>
    </row>
    <row r="162" spans="1:3">
      <c r="A162" s="31">
        <f t="shared" si="7"/>
        <v>10</v>
      </c>
      <c r="B162" s="32">
        <f t="shared" si="8"/>
        <v>86.2</v>
      </c>
      <c r="C162" s="32">
        <f t="shared" si="6"/>
        <v>86.2</v>
      </c>
    </row>
    <row r="163" spans="1:3">
      <c r="A163" s="31">
        <f t="shared" si="7"/>
        <v>10</v>
      </c>
      <c r="B163" s="32">
        <f t="shared" si="8"/>
        <v>86.2</v>
      </c>
      <c r="C163" s="32">
        <f t="shared" si="6"/>
        <v>86.2</v>
      </c>
    </row>
    <row r="164" spans="1:3">
      <c r="A164" s="31">
        <f t="shared" si="7"/>
        <v>10</v>
      </c>
      <c r="B164" s="32">
        <f t="shared" si="8"/>
        <v>86.2</v>
      </c>
      <c r="C164" s="32">
        <f t="shared" si="6"/>
        <v>86.2</v>
      </c>
    </row>
    <row r="165" spans="1:3">
      <c r="A165" s="31">
        <f t="shared" si="7"/>
        <v>10</v>
      </c>
      <c r="B165" s="32">
        <f t="shared" si="8"/>
        <v>86.2</v>
      </c>
      <c r="C165" s="32">
        <f t="shared" si="6"/>
        <v>86.2</v>
      </c>
    </row>
    <row r="166" spans="1:3">
      <c r="A166" s="31">
        <f t="shared" si="7"/>
        <v>10</v>
      </c>
      <c r="B166" s="32">
        <f t="shared" si="8"/>
        <v>86.2</v>
      </c>
      <c r="C166" s="32">
        <f t="shared" si="6"/>
        <v>86.2</v>
      </c>
    </row>
    <row r="167" spans="1:3">
      <c r="A167" s="31">
        <f t="shared" si="7"/>
        <v>10</v>
      </c>
      <c r="B167" s="32">
        <f t="shared" si="8"/>
        <v>86.2</v>
      </c>
      <c r="C167" s="32">
        <f t="shared" si="6"/>
        <v>86.2</v>
      </c>
    </row>
    <row r="168" spans="1:3">
      <c r="A168" s="31">
        <f t="shared" si="7"/>
        <v>10</v>
      </c>
      <c r="B168" s="32">
        <f t="shared" si="8"/>
        <v>86.2</v>
      </c>
      <c r="C168" s="32">
        <f t="shared" si="6"/>
        <v>86.2</v>
      </c>
    </row>
    <row r="169" spans="1:3">
      <c r="A169" s="31">
        <f t="shared" si="7"/>
        <v>10</v>
      </c>
      <c r="B169" s="32">
        <f t="shared" si="8"/>
        <v>86.2</v>
      </c>
      <c r="C169" s="32">
        <f t="shared" si="6"/>
        <v>86.2</v>
      </c>
    </row>
    <row r="170" spans="1:3">
      <c r="A170" s="31">
        <f t="shared" si="7"/>
        <v>10</v>
      </c>
      <c r="B170" s="32">
        <f t="shared" si="8"/>
        <v>86.2</v>
      </c>
      <c r="C170" s="32">
        <f t="shared" ref="C170:C180" si="9">IF(A170&gt;$M$6,$M$6*$G$6+$E$6,A170*$G$6+$E$6)</f>
        <v>86.2</v>
      </c>
    </row>
    <row r="171" spans="1:3">
      <c r="A171" s="31">
        <f t="shared" ref="A171:A180" si="10">IF(A170&lt;$M$6,A170+1,$M$6)</f>
        <v>10</v>
      </c>
      <c r="B171" s="32">
        <f t="shared" ref="B171:B180" si="11">IF(A171&gt;$M$6,($M$6-$J$6)*$G$5+$E$4,(A171-$J$6)*$G$5+$E$4)</f>
        <v>86.2</v>
      </c>
      <c r="C171" s="32">
        <f t="shared" si="9"/>
        <v>86.2</v>
      </c>
    </row>
    <row r="172" spans="1:3">
      <c r="A172" s="31">
        <f t="shared" si="10"/>
        <v>10</v>
      </c>
      <c r="B172" s="32">
        <f t="shared" si="11"/>
        <v>86.2</v>
      </c>
      <c r="C172" s="32">
        <f t="shared" si="9"/>
        <v>86.2</v>
      </c>
    </row>
    <row r="173" spans="1:3">
      <c r="A173" s="31">
        <f t="shared" si="10"/>
        <v>10</v>
      </c>
      <c r="B173" s="32">
        <f t="shared" si="11"/>
        <v>86.2</v>
      </c>
      <c r="C173" s="32">
        <f t="shared" si="9"/>
        <v>86.2</v>
      </c>
    </row>
    <row r="174" spans="1:3">
      <c r="A174" s="31">
        <f t="shared" si="10"/>
        <v>10</v>
      </c>
      <c r="B174" s="32">
        <f t="shared" si="11"/>
        <v>86.2</v>
      </c>
      <c r="C174" s="32">
        <f t="shared" si="9"/>
        <v>86.2</v>
      </c>
    </row>
    <row r="175" spans="1:3">
      <c r="A175" s="31">
        <f t="shared" si="10"/>
        <v>10</v>
      </c>
      <c r="B175" s="32">
        <f t="shared" si="11"/>
        <v>86.2</v>
      </c>
      <c r="C175" s="32">
        <f t="shared" si="9"/>
        <v>86.2</v>
      </c>
    </row>
    <row r="176" spans="1:3">
      <c r="A176" s="31">
        <f t="shared" si="10"/>
        <v>10</v>
      </c>
      <c r="B176" s="32">
        <f t="shared" si="11"/>
        <v>86.2</v>
      </c>
      <c r="C176" s="32">
        <f t="shared" si="9"/>
        <v>86.2</v>
      </c>
    </row>
    <row r="177" spans="1:4">
      <c r="A177" s="31">
        <f t="shared" si="10"/>
        <v>10</v>
      </c>
      <c r="B177" s="32">
        <f t="shared" si="11"/>
        <v>86.2</v>
      </c>
      <c r="C177" s="32">
        <f t="shared" si="9"/>
        <v>86.2</v>
      </c>
    </row>
    <row r="178" spans="1:4">
      <c r="A178" s="31">
        <f t="shared" si="10"/>
        <v>10</v>
      </c>
      <c r="B178" s="32">
        <f t="shared" si="11"/>
        <v>86.2</v>
      </c>
      <c r="C178" s="32">
        <f t="shared" si="9"/>
        <v>86.2</v>
      </c>
    </row>
    <row r="179" spans="1:4">
      <c r="A179" s="31">
        <f t="shared" si="10"/>
        <v>10</v>
      </c>
      <c r="B179" s="32">
        <f t="shared" si="11"/>
        <v>86.2</v>
      </c>
      <c r="C179" s="32">
        <f t="shared" si="9"/>
        <v>86.2</v>
      </c>
    </row>
    <row r="180" spans="1:4">
      <c r="A180" s="31">
        <f t="shared" si="10"/>
        <v>10</v>
      </c>
      <c r="B180" s="32">
        <f t="shared" si="11"/>
        <v>86.2</v>
      </c>
      <c r="C180" s="32">
        <f t="shared" si="9"/>
        <v>86.2</v>
      </c>
    </row>
    <row r="181" spans="1:4">
      <c r="A181" s="9"/>
      <c r="B181" s="33"/>
      <c r="C181" s="33"/>
      <c r="D181" s="9"/>
    </row>
    <row r="182" spans="1:4">
      <c r="A182" s="9"/>
      <c r="B182" s="33"/>
      <c r="C182" s="33"/>
      <c r="D182" s="9"/>
    </row>
    <row r="183" spans="1:4">
      <c r="A183" s="9"/>
      <c r="B183" s="33"/>
      <c r="C183" s="33"/>
      <c r="D183" s="9"/>
    </row>
    <row r="184" spans="1:4">
      <c r="A184" s="9"/>
      <c r="B184" s="33"/>
      <c r="C184" s="33"/>
      <c r="D184" s="9"/>
    </row>
    <row r="185" spans="1:4">
      <c r="A185" s="9"/>
      <c r="B185" s="33"/>
      <c r="C185" s="33"/>
      <c r="D185" s="9"/>
    </row>
    <row r="186" spans="1:4">
      <c r="A186" s="9"/>
      <c r="B186" s="33"/>
      <c r="C186" s="33"/>
      <c r="D186" s="9"/>
    </row>
    <row r="187" spans="1:4">
      <c r="A187" s="9"/>
      <c r="B187" s="33"/>
      <c r="C187" s="33"/>
      <c r="D187" s="9"/>
    </row>
    <row r="188" spans="1:4">
      <c r="A188" s="9"/>
      <c r="B188" s="33"/>
      <c r="C188" s="33"/>
      <c r="D188" s="9"/>
    </row>
    <row r="189" spans="1:4">
      <c r="A189" s="9"/>
      <c r="B189" s="33"/>
      <c r="C189" s="33"/>
      <c r="D189" s="9"/>
    </row>
    <row r="190" spans="1:4">
      <c r="A190" s="9"/>
      <c r="B190" s="33"/>
      <c r="C190" s="33"/>
      <c r="D190" s="9"/>
    </row>
    <row r="191" spans="1:4">
      <c r="A191" s="9"/>
      <c r="B191" s="33"/>
      <c r="C191" s="33"/>
      <c r="D191" s="9"/>
    </row>
    <row r="192" spans="1:4">
      <c r="A192" s="9"/>
      <c r="B192" s="33"/>
      <c r="C192" s="33"/>
      <c r="D192" s="9"/>
    </row>
    <row r="193" spans="1:4">
      <c r="A193" s="9"/>
      <c r="B193" s="33"/>
      <c r="C193" s="33"/>
      <c r="D193" s="9"/>
    </row>
    <row r="194" spans="1:4">
      <c r="A194" s="9"/>
      <c r="B194" s="33"/>
      <c r="C194" s="33"/>
      <c r="D194" s="9"/>
    </row>
    <row r="195" spans="1:4">
      <c r="A195" s="9"/>
      <c r="B195" s="33"/>
      <c r="C195" s="33"/>
      <c r="D195" s="9"/>
    </row>
    <row r="196" spans="1:4">
      <c r="A196" s="9"/>
      <c r="B196" s="33"/>
      <c r="C196" s="33"/>
      <c r="D196" s="9"/>
    </row>
    <row r="197" spans="1:4">
      <c r="A197" s="9"/>
      <c r="B197" s="33"/>
      <c r="C197" s="33"/>
      <c r="D197" s="9"/>
    </row>
    <row r="198" spans="1:4">
      <c r="A198" s="9"/>
      <c r="B198" s="33"/>
      <c r="C198" s="33"/>
      <c r="D198" s="9"/>
    </row>
    <row r="199" spans="1:4">
      <c r="A199" s="9"/>
      <c r="B199" s="33"/>
      <c r="C199" s="33"/>
      <c r="D199" s="9"/>
    </row>
    <row r="200" spans="1:4">
      <c r="A200" s="9"/>
      <c r="B200" s="33"/>
      <c r="C200" s="33"/>
      <c r="D200" s="9"/>
    </row>
    <row r="201" spans="1:4">
      <c r="A201" s="9"/>
      <c r="B201" s="33"/>
      <c r="C201" s="33"/>
      <c r="D201" s="9"/>
    </row>
    <row r="202" spans="1:4">
      <c r="A202" s="9"/>
      <c r="B202" s="33"/>
      <c r="C202" s="33"/>
      <c r="D202" s="9"/>
    </row>
    <row r="203" spans="1:4">
      <c r="A203" s="9"/>
      <c r="B203" s="33"/>
      <c r="C203" s="33"/>
      <c r="D203" s="9"/>
    </row>
    <row r="204" spans="1:4">
      <c r="A204" s="9"/>
      <c r="B204" s="33"/>
      <c r="C204" s="33"/>
      <c r="D204" s="9"/>
    </row>
    <row r="205" spans="1:4">
      <c r="A205" s="9"/>
      <c r="B205" s="33"/>
      <c r="C205" s="33"/>
      <c r="D205" s="9"/>
    </row>
    <row r="206" spans="1:4">
      <c r="A206" s="9"/>
      <c r="B206" s="33"/>
      <c r="C206" s="33"/>
      <c r="D206" s="9"/>
    </row>
    <row r="207" spans="1:4">
      <c r="A207" s="9"/>
      <c r="B207" s="33"/>
      <c r="C207" s="33"/>
      <c r="D207" s="9"/>
    </row>
    <row r="208" spans="1:4">
      <c r="A208" s="9"/>
      <c r="B208" s="33"/>
      <c r="C208" s="33"/>
      <c r="D208" s="9"/>
    </row>
    <row r="209" spans="1:4">
      <c r="A209" s="9"/>
      <c r="B209" s="33"/>
      <c r="C209" s="33"/>
      <c r="D209" s="9"/>
    </row>
    <row r="210" spans="1:4">
      <c r="A210" s="9"/>
      <c r="B210" s="33"/>
      <c r="C210" s="33"/>
      <c r="D210" s="9"/>
    </row>
    <row r="211" spans="1:4">
      <c r="A211" s="9"/>
      <c r="B211" s="33"/>
      <c r="C211" s="33"/>
      <c r="D211" s="9"/>
    </row>
    <row r="212" spans="1:4">
      <c r="A212" s="9"/>
      <c r="B212" s="33"/>
      <c r="C212" s="33"/>
      <c r="D212" s="9"/>
    </row>
    <row r="213" spans="1:4">
      <c r="A213" s="9"/>
      <c r="B213" s="33"/>
      <c r="C213" s="33"/>
      <c r="D213" s="9"/>
    </row>
    <row r="214" spans="1:4">
      <c r="A214" s="9"/>
      <c r="B214" s="33"/>
      <c r="C214" s="33"/>
      <c r="D214" s="9"/>
    </row>
    <row r="215" spans="1:4">
      <c r="A215" s="9"/>
      <c r="B215" s="33"/>
      <c r="C215" s="33"/>
      <c r="D215" s="9"/>
    </row>
    <row r="216" spans="1:4">
      <c r="A216" s="9"/>
      <c r="B216" s="33"/>
      <c r="C216" s="33"/>
      <c r="D216" s="9"/>
    </row>
    <row r="217" spans="1:4">
      <c r="A217" s="9"/>
      <c r="B217" s="33"/>
      <c r="C217" s="33"/>
      <c r="D217" s="9"/>
    </row>
    <row r="218" spans="1:4">
      <c r="A218" s="9"/>
      <c r="B218" s="33"/>
      <c r="C218" s="33"/>
      <c r="D218" s="9"/>
    </row>
    <row r="219" spans="1:4">
      <c r="A219" s="9"/>
      <c r="B219" s="33"/>
      <c r="C219" s="33"/>
      <c r="D219" s="9"/>
    </row>
    <row r="220" spans="1:4">
      <c r="A220" s="9"/>
      <c r="B220" s="33"/>
      <c r="C220" s="33"/>
      <c r="D220" s="9"/>
    </row>
    <row r="221" spans="1:4">
      <c r="A221" s="9"/>
      <c r="B221" s="33"/>
      <c r="C221" s="33"/>
      <c r="D221" s="9"/>
    </row>
    <row r="222" spans="1:4">
      <c r="A222" s="9"/>
      <c r="B222" s="33"/>
      <c r="C222" s="33"/>
      <c r="D222" s="9"/>
    </row>
    <row r="223" spans="1:4">
      <c r="A223" s="9"/>
      <c r="B223" s="33"/>
      <c r="C223" s="33"/>
      <c r="D223" s="9"/>
    </row>
    <row r="224" spans="1:4">
      <c r="A224" s="9"/>
      <c r="B224" s="33"/>
      <c r="C224" s="33"/>
      <c r="D224" s="9"/>
    </row>
    <row r="225" spans="1:4">
      <c r="A225" s="9"/>
      <c r="B225" s="33"/>
      <c r="C225" s="33"/>
      <c r="D225" s="9"/>
    </row>
    <row r="226" spans="1:4">
      <c r="A226" s="9"/>
      <c r="B226" s="33"/>
      <c r="C226" s="33"/>
      <c r="D226" s="9"/>
    </row>
    <row r="227" spans="1:4">
      <c r="A227" s="9"/>
      <c r="B227" s="33"/>
      <c r="C227" s="33"/>
      <c r="D227" s="9"/>
    </row>
    <row r="228" spans="1:4">
      <c r="A228" s="9"/>
      <c r="B228" s="33"/>
      <c r="C228" s="33"/>
      <c r="D228" s="9"/>
    </row>
    <row r="229" spans="1:4">
      <c r="A229" s="9"/>
      <c r="B229" s="33"/>
      <c r="C229" s="33"/>
      <c r="D229" s="9"/>
    </row>
    <row r="230" spans="1:4">
      <c r="A230" s="9"/>
      <c r="B230" s="33"/>
      <c r="C230" s="33"/>
      <c r="D230" s="9"/>
    </row>
    <row r="231" spans="1:4">
      <c r="A231" s="9"/>
      <c r="B231" s="33"/>
      <c r="C231" s="33"/>
      <c r="D231" s="9"/>
    </row>
    <row r="232" spans="1:4">
      <c r="A232" s="9"/>
      <c r="B232" s="33"/>
      <c r="C232" s="33"/>
      <c r="D232" s="9"/>
    </row>
    <row r="233" spans="1:4">
      <c r="A233" s="9"/>
      <c r="B233" s="33"/>
      <c r="C233" s="33"/>
      <c r="D233" s="9"/>
    </row>
    <row r="234" spans="1:4">
      <c r="A234" s="9"/>
      <c r="B234" s="33"/>
      <c r="C234" s="33"/>
      <c r="D234" s="9"/>
    </row>
    <row r="235" spans="1:4">
      <c r="A235" s="9"/>
      <c r="B235" s="33"/>
      <c r="C235" s="33"/>
      <c r="D235" s="9"/>
    </row>
    <row r="236" spans="1:4">
      <c r="A236" s="9"/>
      <c r="B236" s="33"/>
      <c r="C236" s="33"/>
      <c r="D236" s="9"/>
    </row>
    <row r="237" spans="1:4">
      <c r="A237" s="9"/>
      <c r="B237" s="33"/>
      <c r="C237" s="33"/>
      <c r="D237" s="9"/>
    </row>
    <row r="238" spans="1:4">
      <c r="A238" s="9"/>
      <c r="B238" s="33"/>
      <c r="C238" s="33"/>
      <c r="D238" s="9"/>
    </row>
    <row r="239" spans="1:4">
      <c r="A239" s="9"/>
      <c r="B239" s="33"/>
      <c r="C239" s="33"/>
      <c r="D239" s="9"/>
    </row>
    <row r="240" spans="1:4">
      <c r="A240" s="9"/>
      <c r="B240" s="33"/>
      <c r="C240" s="33"/>
      <c r="D240" s="9"/>
    </row>
    <row r="241" spans="1:4">
      <c r="A241" s="9"/>
      <c r="B241" s="33"/>
      <c r="C241" s="33"/>
      <c r="D241" s="9"/>
    </row>
    <row r="242" spans="1:4">
      <c r="A242" s="9"/>
      <c r="B242" s="33"/>
      <c r="C242" s="33"/>
      <c r="D242" s="9"/>
    </row>
    <row r="243" spans="1:4">
      <c r="A243" s="9"/>
      <c r="B243" s="33"/>
      <c r="C243" s="33"/>
      <c r="D243" s="9"/>
    </row>
    <row r="244" spans="1:4">
      <c r="A244" s="9"/>
      <c r="B244" s="33"/>
      <c r="C244" s="33"/>
      <c r="D244" s="9"/>
    </row>
    <row r="245" spans="1:4">
      <c r="A245" s="9"/>
      <c r="B245" s="33"/>
      <c r="C245" s="33"/>
      <c r="D245" s="9"/>
    </row>
    <row r="246" spans="1:4">
      <c r="A246" s="9"/>
      <c r="B246" s="33"/>
      <c r="C246" s="33"/>
      <c r="D246" s="9"/>
    </row>
    <row r="247" spans="1:4">
      <c r="A247" s="9"/>
      <c r="B247" s="33"/>
      <c r="C247" s="33"/>
      <c r="D247" s="9"/>
    </row>
    <row r="248" spans="1:4">
      <c r="A248" s="9"/>
      <c r="B248" s="33"/>
      <c r="C248" s="33"/>
      <c r="D248" s="9"/>
    </row>
    <row r="249" spans="1:4">
      <c r="A249" s="9"/>
      <c r="B249" s="33"/>
      <c r="C249" s="33"/>
      <c r="D249" s="9"/>
    </row>
    <row r="250" spans="1:4">
      <c r="A250" s="9"/>
      <c r="B250" s="33"/>
      <c r="C250" s="33"/>
      <c r="D250" s="9"/>
    </row>
    <row r="251" spans="1:4">
      <c r="A251" s="9"/>
      <c r="B251" s="33"/>
      <c r="C251" s="33"/>
      <c r="D251" s="9"/>
    </row>
    <row r="252" spans="1:4">
      <c r="A252" s="9"/>
      <c r="B252" s="33"/>
      <c r="C252" s="33"/>
      <c r="D252" s="9"/>
    </row>
    <row r="253" spans="1:4">
      <c r="A253" s="9"/>
      <c r="B253" s="33"/>
      <c r="C253" s="33"/>
      <c r="D253" s="9"/>
    </row>
    <row r="254" spans="1:4">
      <c r="A254" s="9"/>
      <c r="B254" s="33"/>
      <c r="C254" s="33"/>
      <c r="D254" s="9"/>
    </row>
    <row r="255" spans="1:4">
      <c r="A255" s="9"/>
      <c r="B255" s="33"/>
      <c r="C255" s="33"/>
      <c r="D255" s="9"/>
    </row>
    <row r="256" spans="1:4">
      <c r="A256" s="9"/>
      <c r="B256" s="33"/>
      <c r="C256" s="33"/>
      <c r="D256" s="9"/>
    </row>
    <row r="257" spans="1:4">
      <c r="A257" s="9"/>
      <c r="B257" s="33"/>
      <c r="C257" s="33"/>
      <c r="D257" s="9"/>
    </row>
    <row r="258" spans="1:4">
      <c r="A258" s="9"/>
      <c r="B258" s="33"/>
      <c r="C258" s="33"/>
      <c r="D258" s="9"/>
    </row>
    <row r="259" spans="1:4">
      <c r="A259" s="9"/>
      <c r="B259" s="33"/>
      <c r="C259" s="33"/>
      <c r="D259" s="9"/>
    </row>
    <row r="260" spans="1:4">
      <c r="A260" s="9"/>
      <c r="B260" s="33"/>
      <c r="C260" s="33"/>
      <c r="D260" s="9"/>
    </row>
    <row r="261" spans="1:4">
      <c r="A261" s="9"/>
      <c r="B261" s="33"/>
      <c r="C261" s="33"/>
      <c r="D261" s="9"/>
    </row>
    <row r="262" spans="1:4">
      <c r="A262" s="9"/>
      <c r="B262" s="33"/>
      <c r="C262" s="33"/>
      <c r="D262" s="9"/>
    </row>
    <row r="263" spans="1:4">
      <c r="A263" s="9"/>
      <c r="B263" s="33"/>
      <c r="C263" s="33"/>
      <c r="D263" s="9"/>
    </row>
    <row r="264" spans="1:4">
      <c r="A264" s="9"/>
      <c r="B264" s="33"/>
      <c r="C264" s="33"/>
      <c r="D264" s="9"/>
    </row>
    <row r="265" spans="1:4">
      <c r="A265" s="9"/>
      <c r="B265" s="33"/>
      <c r="C265" s="33"/>
      <c r="D265" s="9"/>
    </row>
    <row r="266" spans="1:4">
      <c r="A266" s="9"/>
      <c r="B266" s="33"/>
      <c r="C266" s="33"/>
      <c r="D266" s="9"/>
    </row>
    <row r="267" spans="1:4">
      <c r="A267" s="9"/>
      <c r="B267" s="33"/>
      <c r="C267" s="33"/>
      <c r="D267" s="9"/>
    </row>
    <row r="268" spans="1:4">
      <c r="A268" s="9"/>
      <c r="B268" s="33"/>
      <c r="C268" s="33"/>
      <c r="D268" s="9"/>
    </row>
    <row r="269" spans="1:4">
      <c r="A269" s="9"/>
      <c r="B269" s="33"/>
      <c r="C269" s="33"/>
      <c r="D269" s="9"/>
    </row>
  </sheetData>
  <mergeCells count="7">
    <mergeCell ref="A100:C102"/>
    <mergeCell ref="A103:B103"/>
    <mergeCell ref="B2:B3"/>
    <mergeCell ref="B4:D4"/>
    <mergeCell ref="I1:M2"/>
    <mergeCell ref="L13:M13"/>
    <mergeCell ref="I3:M3"/>
  </mergeCells>
  <phoneticPr fontId="2" type="noConversion"/>
  <pageMargins left="0.75" right="0.75" top="1" bottom="1" header="0.5" footer="0.5"/>
  <pageSetup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69"/>
  <sheetViews>
    <sheetView showGridLines="0" zoomScaleNormal="100" workbookViewId="0">
      <selection activeCell="B2" sqref="B2:B3"/>
    </sheetView>
  </sheetViews>
  <sheetFormatPr defaultRowHeight="13.2"/>
  <cols>
    <col min="1" max="1" width="6.33203125" customWidth="1"/>
    <col min="6" max="6" width="2" style="10" customWidth="1"/>
    <col min="9" max="9" width="12" customWidth="1"/>
    <col min="10" max="10" width="12.33203125" customWidth="1"/>
    <col min="11" max="11" width="7.33203125" customWidth="1"/>
    <col min="12" max="12" width="9.77734375" customWidth="1"/>
    <col min="13" max="13" width="13.6640625" customWidth="1"/>
  </cols>
  <sheetData>
    <row r="1" spans="2:13" ht="12" customHeight="1">
      <c r="I1" s="46" t="s">
        <v>11</v>
      </c>
      <c r="J1" s="47"/>
      <c r="K1" s="47"/>
      <c r="L1" s="47"/>
      <c r="M1" s="47"/>
    </row>
    <row r="2" spans="2:13" ht="18.600000000000001" customHeight="1">
      <c r="B2" s="44"/>
      <c r="I2" s="47"/>
      <c r="J2" s="47"/>
      <c r="K2" s="47"/>
      <c r="L2" s="47"/>
      <c r="M2" s="47"/>
    </row>
    <row r="3" spans="2:13" ht="19.8" customHeight="1">
      <c r="B3" s="44"/>
      <c r="I3" s="49" t="s">
        <v>12</v>
      </c>
      <c r="J3" s="49"/>
      <c r="K3" s="49"/>
      <c r="L3" s="49"/>
      <c r="M3" s="49"/>
    </row>
    <row r="4" spans="2:13">
      <c r="B4" s="45" t="s">
        <v>2</v>
      </c>
      <c r="C4" s="45"/>
      <c r="D4" s="45"/>
      <c r="E4" s="1">
        <v>77</v>
      </c>
      <c r="F4" s="4"/>
      <c r="G4" s="9"/>
      <c r="H4" s="9"/>
      <c r="I4" s="19"/>
      <c r="J4" s="19"/>
      <c r="K4" s="19"/>
      <c r="L4" s="20"/>
      <c r="M4" s="20"/>
    </row>
    <row r="5" spans="2:13" ht="15.6">
      <c r="B5" s="9" t="s">
        <v>5</v>
      </c>
      <c r="C5" s="9"/>
      <c r="D5" s="8" t="s">
        <v>0</v>
      </c>
      <c r="E5" s="8" t="s">
        <v>1</v>
      </c>
      <c r="F5" s="17" t="s">
        <v>13</v>
      </c>
      <c r="G5" s="1">
        <v>-4</v>
      </c>
      <c r="H5" s="9"/>
      <c r="I5" s="21" t="s">
        <v>14</v>
      </c>
      <c r="J5" s="22">
        <v>0</v>
      </c>
      <c r="L5" s="21" t="s">
        <v>15</v>
      </c>
      <c r="M5" s="22">
        <v>18</v>
      </c>
    </row>
    <row r="6" spans="2:13" ht="15">
      <c r="B6" s="9" t="s">
        <v>6</v>
      </c>
      <c r="C6" s="9"/>
      <c r="D6" s="8" t="s">
        <v>3</v>
      </c>
      <c r="E6" s="1">
        <v>77</v>
      </c>
      <c r="F6" s="17" t="s">
        <v>13</v>
      </c>
      <c r="G6" s="1">
        <v>-4</v>
      </c>
      <c r="H6" s="18" t="s">
        <v>4</v>
      </c>
    </row>
    <row r="7" spans="2:13">
      <c r="I7" s="38" t="s">
        <v>24</v>
      </c>
      <c r="J7" s="15">
        <f>I182</f>
        <v>2.125</v>
      </c>
      <c r="L7" s="38" t="s">
        <v>24</v>
      </c>
      <c r="M7" s="16">
        <f>K182</f>
        <v>2.125</v>
      </c>
    </row>
    <row r="8" spans="2:13" ht="21.6" customHeight="1">
      <c r="B8" s="41" t="s">
        <v>7</v>
      </c>
      <c r="C8" s="41" t="s">
        <v>10</v>
      </c>
      <c r="D8" s="41" t="s">
        <v>8</v>
      </c>
      <c r="E8" s="41" t="s">
        <v>9</v>
      </c>
    </row>
    <row r="9" spans="2:13" ht="19.2" customHeight="1">
      <c r="B9" s="50"/>
      <c r="C9" s="50"/>
      <c r="D9" s="51"/>
      <c r="E9" s="51"/>
      <c r="F9" s="11"/>
      <c r="H9" s="37"/>
      <c r="L9" s="2"/>
      <c r="M9" s="2"/>
    </row>
    <row r="10" spans="2:13" ht="12.75" customHeight="1">
      <c r="B10" s="23">
        <f>J5</f>
        <v>0</v>
      </c>
      <c r="C10" s="1">
        <v>78</v>
      </c>
      <c r="D10" s="15">
        <f>IF(B10="","",$E$4)</f>
        <v>77</v>
      </c>
      <c r="E10" s="16">
        <f>IF(B10="","",$E$6+$G$6*B10)</f>
        <v>77</v>
      </c>
      <c r="F10" s="4"/>
      <c r="L10" s="1"/>
      <c r="M10" s="1"/>
    </row>
    <row r="11" spans="2:13">
      <c r="B11" s="23">
        <f t="shared" ref="B11:B42" si="0">IF(B10&lt;$M$5,B10+1,"")</f>
        <v>1</v>
      </c>
      <c r="C11" s="1">
        <v>74</v>
      </c>
      <c r="D11" s="15">
        <f>IF(B11="","",$G$5+D10)</f>
        <v>73</v>
      </c>
      <c r="E11" s="16">
        <f t="shared" ref="E11:E74" si="1">IF(B11="","",$E$6+$G$6*B11)</f>
        <v>73</v>
      </c>
      <c r="F11" s="4"/>
    </row>
    <row r="12" spans="2:13">
      <c r="B12" s="23">
        <f t="shared" si="0"/>
        <v>2</v>
      </c>
      <c r="C12" s="1">
        <v>68</v>
      </c>
      <c r="D12" s="15">
        <f t="shared" ref="D12:D75" si="2">IF(B12="","",$G$5+D11)</f>
        <v>69</v>
      </c>
      <c r="E12" s="16">
        <f t="shared" si="1"/>
        <v>69</v>
      </c>
      <c r="F12" s="4"/>
    </row>
    <row r="13" spans="2:13" ht="15.6">
      <c r="B13" s="23">
        <f t="shared" si="0"/>
        <v>3</v>
      </c>
      <c r="C13" s="1">
        <v>66</v>
      </c>
      <c r="D13" s="15">
        <f t="shared" si="2"/>
        <v>65</v>
      </c>
      <c r="E13" s="16">
        <f t="shared" si="1"/>
        <v>65</v>
      </c>
      <c r="F13" s="4"/>
      <c r="L13" s="48"/>
      <c r="M13" s="48"/>
    </row>
    <row r="14" spans="2:13">
      <c r="B14" s="23">
        <f t="shared" si="0"/>
        <v>4</v>
      </c>
      <c r="C14" s="1">
        <v>63</v>
      </c>
      <c r="D14" s="15">
        <f t="shared" si="2"/>
        <v>61</v>
      </c>
      <c r="E14" s="16">
        <f t="shared" si="1"/>
        <v>61</v>
      </c>
      <c r="F14" s="4"/>
      <c r="L14" s="3"/>
    </row>
    <row r="15" spans="2:13">
      <c r="B15" s="23">
        <f t="shared" si="0"/>
        <v>5</v>
      </c>
      <c r="C15" s="1">
        <v>60</v>
      </c>
      <c r="D15" s="15">
        <f t="shared" si="2"/>
        <v>57</v>
      </c>
      <c r="E15" s="16">
        <f t="shared" si="1"/>
        <v>57</v>
      </c>
      <c r="F15" s="4"/>
    </row>
    <row r="16" spans="2:13">
      <c r="B16" s="23">
        <f t="shared" si="0"/>
        <v>6</v>
      </c>
      <c r="C16" s="1">
        <v>55</v>
      </c>
      <c r="D16" s="15">
        <f t="shared" si="2"/>
        <v>53</v>
      </c>
      <c r="E16" s="16">
        <f t="shared" si="1"/>
        <v>53</v>
      </c>
      <c r="F16" s="4"/>
    </row>
    <row r="17" spans="2:9">
      <c r="B17" s="23">
        <f t="shared" si="0"/>
        <v>7</v>
      </c>
      <c r="C17" s="1">
        <v>50</v>
      </c>
      <c r="D17" s="15">
        <f t="shared" si="2"/>
        <v>49</v>
      </c>
      <c r="E17" s="16">
        <f t="shared" si="1"/>
        <v>49</v>
      </c>
      <c r="F17" s="4"/>
    </row>
    <row r="18" spans="2:9">
      <c r="B18" s="23">
        <f t="shared" si="0"/>
        <v>8</v>
      </c>
      <c r="C18" s="1">
        <v>43</v>
      </c>
      <c r="D18" s="15">
        <f t="shared" si="2"/>
        <v>45</v>
      </c>
      <c r="E18" s="16">
        <f t="shared" si="1"/>
        <v>45</v>
      </c>
      <c r="F18" s="4"/>
    </row>
    <row r="19" spans="2:9">
      <c r="B19" s="23">
        <f t="shared" si="0"/>
        <v>9</v>
      </c>
      <c r="C19" s="1">
        <v>35</v>
      </c>
      <c r="D19" s="15">
        <f t="shared" si="2"/>
        <v>41</v>
      </c>
      <c r="E19" s="16">
        <f t="shared" si="1"/>
        <v>41</v>
      </c>
      <c r="F19" s="4"/>
    </row>
    <row r="20" spans="2:9">
      <c r="B20" s="23">
        <f t="shared" si="0"/>
        <v>10</v>
      </c>
      <c r="C20" s="1">
        <v>33</v>
      </c>
      <c r="D20" s="15">
        <f t="shared" si="2"/>
        <v>37</v>
      </c>
      <c r="E20" s="16">
        <f t="shared" si="1"/>
        <v>37</v>
      </c>
      <c r="F20" s="4"/>
    </row>
    <row r="21" spans="2:9">
      <c r="B21" s="23">
        <f t="shared" si="0"/>
        <v>11</v>
      </c>
      <c r="C21" s="1">
        <v>32</v>
      </c>
      <c r="D21" s="15">
        <f t="shared" si="2"/>
        <v>33</v>
      </c>
      <c r="E21" s="16">
        <f t="shared" si="1"/>
        <v>33</v>
      </c>
      <c r="F21" s="4"/>
    </row>
    <row r="22" spans="2:9">
      <c r="B22" s="23">
        <f t="shared" si="0"/>
        <v>12</v>
      </c>
      <c r="C22" s="1">
        <v>31</v>
      </c>
      <c r="D22" s="15">
        <f t="shared" si="2"/>
        <v>29</v>
      </c>
      <c r="E22" s="16">
        <f t="shared" si="1"/>
        <v>29</v>
      </c>
      <c r="F22" s="4"/>
    </row>
    <row r="23" spans="2:9">
      <c r="B23" s="23">
        <f t="shared" si="0"/>
        <v>13</v>
      </c>
      <c r="C23" s="1">
        <v>22</v>
      </c>
      <c r="D23" s="15">
        <f t="shared" si="2"/>
        <v>25</v>
      </c>
      <c r="E23" s="16">
        <f t="shared" si="1"/>
        <v>25</v>
      </c>
      <c r="F23" s="4"/>
    </row>
    <row r="24" spans="2:9">
      <c r="B24" s="23">
        <f t="shared" si="0"/>
        <v>14</v>
      </c>
      <c r="C24" s="1">
        <v>21</v>
      </c>
      <c r="D24" s="15">
        <f t="shared" si="2"/>
        <v>21</v>
      </c>
      <c r="E24" s="16">
        <f t="shared" si="1"/>
        <v>21</v>
      </c>
      <c r="F24" s="4"/>
    </row>
    <row r="25" spans="2:9">
      <c r="B25" s="23">
        <f t="shared" si="0"/>
        <v>15</v>
      </c>
      <c r="C25" s="1">
        <v>21</v>
      </c>
      <c r="D25" s="15">
        <f t="shared" si="2"/>
        <v>17</v>
      </c>
      <c r="E25" s="16">
        <f t="shared" si="1"/>
        <v>17</v>
      </c>
      <c r="F25" s="4"/>
    </row>
    <row r="26" spans="2:9">
      <c r="B26" s="23">
        <f t="shared" si="0"/>
        <v>16</v>
      </c>
      <c r="C26" s="34"/>
      <c r="D26" s="15">
        <f t="shared" si="2"/>
        <v>13</v>
      </c>
      <c r="E26" s="16">
        <f t="shared" si="1"/>
        <v>13</v>
      </c>
    </row>
    <row r="27" spans="2:9">
      <c r="B27" s="23">
        <f t="shared" si="0"/>
        <v>17</v>
      </c>
      <c r="C27" s="34"/>
      <c r="D27" s="15">
        <f t="shared" si="2"/>
        <v>9</v>
      </c>
      <c r="E27" s="16">
        <f t="shared" si="1"/>
        <v>9</v>
      </c>
    </row>
    <row r="28" spans="2:9">
      <c r="B28" s="23">
        <f t="shared" si="0"/>
        <v>18</v>
      </c>
      <c r="C28" s="34"/>
      <c r="D28" s="15">
        <f t="shared" si="2"/>
        <v>5</v>
      </c>
      <c r="E28" s="16">
        <f t="shared" si="1"/>
        <v>5</v>
      </c>
      <c r="F28" s="5"/>
      <c r="G28" s="5"/>
      <c r="H28" s="5"/>
      <c r="I28" s="5"/>
    </row>
    <row r="29" spans="2:9">
      <c r="B29" s="23" t="str">
        <f t="shared" si="0"/>
        <v/>
      </c>
      <c r="C29" s="34"/>
      <c r="D29" s="15" t="str">
        <f t="shared" si="2"/>
        <v/>
      </c>
      <c r="E29" s="16" t="str">
        <f t="shared" si="1"/>
        <v/>
      </c>
    </row>
    <row r="30" spans="2:9">
      <c r="B30" s="23" t="str">
        <f t="shared" si="0"/>
        <v/>
      </c>
      <c r="C30" s="34"/>
      <c r="D30" s="15" t="str">
        <f t="shared" si="2"/>
        <v/>
      </c>
      <c r="E30" s="16" t="str">
        <f t="shared" si="1"/>
        <v/>
      </c>
      <c r="F30" s="5"/>
      <c r="G30" s="5"/>
      <c r="H30" s="5"/>
      <c r="I30" s="5"/>
    </row>
    <row r="31" spans="2:9">
      <c r="B31" s="23" t="str">
        <f t="shared" si="0"/>
        <v/>
      </c>
      <c r="C31" s="34"/>
      <c r="D31" s="15" t="str">
        <f t="shared" si="2"/>
        <v/>
      </c>
      <c r="E31" s="16" t="str">
        <f t="shared" si="1"/>
        <v/>
      </c>
    </row>
    <row r="32" spans="2:9">
      <c r="B32" s="23" t="str">
        <f t="shared" si="0"/>
        <v/>
      </c>
      <c r="C32" s="34"/>
      <c r="D32" s="15" t="str">
        <f t="shared" si="2"/>
        <v/>
      </c>
      <c r="E32" s="16" t="str">
        <f t="shared" si="1"/>
        <v/>
      </c>
    </row>
    <row r="33" spans="2:5">
      <c r="B33" s="23" t="str">
        <f t="shared" si="0"/>
        <v/>
      </c>
      <c r="C33" s="34"/>
      <c r="D33" s="15" t="str">
        <f t="shared" si="2"/>
        <v/>
      </c>
      <c r="E33" s="16" t="str">
        <f t="shared" si="1"/>
        <v/>
      </c>
    </row>
    <row r="34" spans="2:5">
      <c r="B34" s="23" t="str">
        <f t="shared" si="0"/>
        <v/>
      </c>
      <c r="C34" s="34"/>
      <c r="D34" s="15" t="str">
        <f t="shared" si="2"/>
        <v/>
      </c>
      <c r="E34" s="16" t="str">
        <f t="shared" si="1"/>
        <v/>
      </c>
    </row>
    <row r="35" spans="2:5">
      <c r="B35" s="23" t="str">
        <f t="shared" si="0"/>
        <v/>
      </c>
      <c r="C35" s="34"/>
      <c r="D35" s="15" t="str">
        <f t="shared" si="2"/>
        <v/>
      </c>
      <c r="E35" s="16" t="str">
        <f t="shared" si="1"/>
        <v/>
      </c>
    </row>
    <row r="36" spans="2:5">
      <c r="B36" s="23" t="str">
        <f t="shared" si="0"/>
        <v/>
      </c>
      <c r="C36" s="34"/>
      <c r="D36" s="15" t="str">
        <f t="shared" si="2"/>
        <v/>
      </c>
      <c r="E36" s="16" t="str">
        <f t="shared" si="1"/>
        <v/>
      </c>
    </row>
    <row r="37" spans="2:5">
      <c r="B37" s="23" t="str">
        <f t="shared" si="0"/>
        <v/>
      </c>
      <c r="C37" s="34"/>
      <c r="D37" s="15" t="str">
        <f t="shared" si="2"/>
        <v/>
      </c>
      <c r="E37" s="16" t="str">
        <f t="shared" si="1"/>
        <v/>
      </c>
    </row>
    <row r="38" spans="2:5">
      <c r="B38" s="23" t="str">
        <f t="shared" si="0"/>
        <v/>
      </c>
      <c r="C38" s="34"/>
      <c r="D38" s="15" t="str">
        <f t="shared" si="2"/>
        <v/>
      </c>
      <c r="E38" s="16" t="str">
        <f t="shared" si="1"/>
        <v/>
      </c>
    </row>
    <row r="39" spans="2:5">
      <c r="B39" s="23" t="str">
        <f t="shared" si="0"/>
        <v/>
      </c>
      <c r="C39" s="34"/>
      <c r="D39" s="15" t="str">
        <f t="shared" si="2"/>
        <v/>
      </c>
      <c r="E39" s="16" t="str">
        <f t="shared" si="1"/>
        <v/>
      </c>
    </row>
    <row r="40" spans="2:5">
      <c r="B40" s="23" t="str">
        <f t="shared" si="0"/>
        <v/>
      </c>
      <c r="C40" s="34"/>
      <c r="D40" s="15" t="str">
        <f t="shared" si="2"/>
        <v/>
      </c>
      <c r="E40" s="16" t="str">
        <f t="shared" si="1"/>
        <v/>
      </c>
    </row>
    <row r="41" spans="2:5">
      <c r="B41" s="23" t="str">
        <f t="shared" si="0"/>
        <v/>
      </c>
      <c r="C41" s="34"/>
      <c r="D41" s="15" t="str">
        <f t="shared" si="2"/>
        <v/>
      </c>
      <c r="E41" s="16" t="str">
        <f t="shared" si="1"/>
        <v/>
      </c>
    </row>
    <row r="42" spans="2:5">
      <c r="B42" s="23" t="str">
        <f t="shared" si="0"/>
        <v/>
      </c>
      <c r="C42" s="34"/>
      <c r="D42" s="15" t="str">
        <f t="shared" si="2"/>
        <v/>
      </c>
      <c r="E42" s="16" t="str">
        <f t="shared" si="1"/>
        <v/>
      </c>
    </row>
    <row r="43" spans="2:5">
      <c r="B43" s="23" t="str">
        <f t="shared" ref="B43:B74" si="3">IF(B42&lt;$M$5,B42+1,"")</f>
        <v/>
      </c>
      <c r="C43" s="34"/>
      <c r="D43" s="15" t="str">
        <f t="shared" si="2"/>
        <v/>
      </c>
      <c r="E43" s="16" t="str">
        <f t="shared" si="1"/>
        <v/>
      </c>
    </row>
    <row r="44" spans="2:5">
      <c r="B44" s="23" t="str">
        <f t="shared" si="3"/>
        <v/>
      </c>
      <c r="C44" s="34"/>
      <c r="D44" s="15" t="str">
        <f t="shared" si="2"/>
        <v/>
      </c>
      <c r="E44" s="16" t="str">
        <f t="shared" si="1"/>
        <v/>
      </c>
    </row>
    <row r="45" spans="2:5">
      <c r="B45" s="23" t="str">
        <f t="shared" si="3"/>
        <v/>
      </c>
      <c r="C45" s="34"/>
      <c r="D45" s="15" t="str">
        <f t="shared" si="2"/>
        <v/>
      </c>
      <c r="E45" s="16" t="str">
        <f t="shared" si="1"/>
        <v/>
      </c>
    </row>
    <row r="46" spans="2:5">
      <c r="B46" s="23" t="str">
        <f t="shared" si="3"/>
        <v/>
      </c>
      <c r="C46" s="34"/>
      <c r="D46" s="15" t="str">
        <f t="shared" si="2"/>
        <v/>
      </c>
      <c r="E46" s="16" t="str">
        <f t="shared" si="1"/>
        <v/>
      </c>
    </row>
    <row r="47" spans="2:5">
      <c r="B47" s="23" t="str">
        <f t="shared" si="3"/>
        <v/>
      </c>
      <c r="C47" s="34"/>
      <c r="D47" s="15" t="str">
        <f t="shared" si="2"/>
        <v/>
      </c>
      <c r="E47" s="16" t="str">
        <f t="shared" si="1"/>
        <v/>
      </c>
    </row>
    <row r="48" spans="2:5">
      <c r="B48" s="23" t="str">
        <f t="shared" si="3"/>
        <v/>
      </c>
      <c r="C48" s="34"/>
      <c r="D48" s="15" t="str">
        <f t="shared" si="2"/>
        <v/>
      </c>
      <c r="E48" s="16" t="str">
        <f t="shared" si="1"/>
        <v/>
      </c>
    </row>
    <row r="49" spans="2:5">
      <c r="B49" s="23" t="str">
        <f t="shared" si="3"/>
        <v/>
      </c>
      <c r="C49" s="34"/>
      <c r="D49" s="15" t="str">
        <f t="shared" si="2"/>
        <v/>
      </c>
      <c r="E49" s="16" t="str">
        <f t="shared" si="1"/>
        <v/>
      </c>
    </row>
    <row r="50" spans="2:5">
      <c r="B50" s="23" t="str">
        <f t="shared" si="3"/>
        <v/>
      </c>
      <c r="C50" s="34"/>
      <c r="D50" s="15" t="str">
        <f t="shared" si="2"/>
        <v/>
      </c>
      <c r="E50" s="16" t="str">
        <f t="shared" si="1"/>
        <v/>
      </c>
    </row>
    <row r="51" spans="2:5">
      <c r="B51" s="23" t="str">
        <f t="shared" si="3"/>
        <v/>
      </c>
      <c r="C51" s="34"/>
      <c r="D51" s="15" t="str">
        <f t="shared" si="2"/>
        <v/>
      </c>
      <c r="E51" s="16" t="str">
        <f t="shared" si="1"/>
        <v/>
      </c>
    </row>
    <row r="52" spans="2:5">
      <c r="B52" s="23" t="str">
        <f t="shared" si="3"/>
        <v/>
      </c>
      <c r="C52" s="34"/>
      <c r="D52" s="15" t="str">
        <f t="shared" si="2"/>
        <v/>
      </c>
      <c r="E52" s="16" t="str">
        <f t="shared" si="1"/>
        <v/>
      </c>
    </row>
    <row r="53" spans="2:5">
      <c r="B53" s="23" t="str">
        <f t="shared" si="3"/>
        <v/>
      </c>
      <c r="C53" s="34"/>
      <c r="D53" s="15" t="str">
        <f t="shared" si="2"/>
        <v/>
      </c>
      <c r="E53" s="16" t="str">
        <f t="shared" si="1"/>
        <v/>
      </c>
    </row>
    <row r="54" spans="2:5">
      <c r="B54" s="23" t="str">
        <f t="shared" si="3"/>
        <v/>
      </c>
      <c r="C54" s="34"/>
      <c r="D54" s="15" t="str">
        <f t="shared" si="2"/>
        <v/>
      </c>
      <c r="E54" s="16" t="str">
        <f t="shared" si="1"/>
        <v/>
      </c>
    </row>
    <row r="55" spans="2:5">
      <c r="B55" s="23" t="str">
        <f t="shared" si="3"/>
        <v/>
      </c>
      <c r="C55" s="34"/>
      <c r="D55" s="15" t="str">
        <f t="shared" si="2"/>
        <v/>
      </c>
      <c r="E55" s="16" t="str">
        <f t="shared" si="1"/>
        <v/>
      </c>
    </row>
    <row r="56" spans="2:5">
      <c r="B56" s="23" t="str">
        <f t="shared" si="3"/>
        <v/>
      </c>
      <c r="C56" s="34"/>
      <c r="D56" s="15" t="str">
        <f t="shared" si="2"/>
        <v/>
      </c>
      <c r="E56" s="16" t="str">
        <f t="shared" si="1"/>
        <v/>
      </c>
    </row>
    <row r="57" spans="2:5">
      <c r="B57" s="23" t="str">
        <f t="shared" si="3"/>
        <v/>
      </c>
      <c r="C57" s="34"/>
      <c r="D57" s="15" t="str">
        <f t="shared" si="2"/>
        <v/>
      </c>
      <c r="E57" s="16" t="str">
        <f t="shared" si="1"/>
        <v/>
      </c>
    </row>
    <row r="58" spans="2:5">
      <c r="B58" s="23" t="str">
        <f t="shared" si="3"/>
        <v/>
      </c>
      <c r="C58" s="34"/>
      <c r="D58" s="15" t="str">
        <f t="shared" si="2"/>
        <v/>
      </c>
      <c r="E58" s="16" t="str">
        <f t="shared" si="1"/>
        <v/>
      </c>
    </row>
    <row r="59" spans="2:5">
      <c r="B59" s="23" t="str">
        <f t="shared" si="3"/>
        <v/>
      </c>
      <c r="C59" s="34"/>
      <c r="D59" s="15" t="str">
        <f t="shared" si="2"/>
        <v/>
      </c>
      <c r="E59" s="16" t="str">
        <f t="shared" si="1"/>
        <v/>
      </c>
    </row>
    <row r="60" spans="2:5">
      <c r="B60" s="23" t="str">
        <f t="shared" si="3"/>
        <v/>
      </c>
      <c r="C60" s="34"/>
      <c r="D60" s="15" t="str">
        <f t="shared" si="2"/>
        <v/>
      </c>
      <c r="E60" s="16" t="str">
        <f t="shared" si="1"/>
        <v/>
      </c>
    </row>
    <row r="61" spans="2:5">
      <c r="B61" s="23" t="str">
        <f t="shared" si="3"/>
        <v/>
      </c>
      <c r="C61" s="34"/>
      <c r="D61" s="15" t="str">
        <f t="shared" si="2"/>
        <v/>
      </c>
      <c r="E61" s="16" t="str">
        <f t="shared" si="1"/>
        <v/>
      </c>
    </row>
    <row r="62" spans="2:5">
      <c r="B62" s="23" t="str">
        <f t="shared" si="3"/>
        <v/>
      </c>
      <c r="C62" s="34"/>
      <c r="D62" s="15" t="str">
        <f t="shared" si="2"/>
        <v/>
      </c>
      <c r="E62" s="16" t="str">
        <f t="shared" si="1"/>
        <v/>
      </c>
    </row>
    <row r="63" spans="2:5">
      <c r="B63" s="23" t="str">
        <f t="shared" si="3"/>
        <v/>
      </c>
      <c r="C63" s="34"/>
      <c r="D63" s="15" t="str">
        <f t="shared" si="2"/>
        <v/>
      </c>
      <c r="E63" s="16" t="str">
        <f t="shared" si="1"/>
        <v/>
      </c>
    </row>
    <row r="64" spans="2:5">
      <c r="B64" s="23" t="str">
        <f t="shared" si="3"/>
        <v/>
      </c>
      <c r="C64" s="34"/>
      <c r="D64" s="15" t="str">
        <f t="shared" si="2"/>
        <v/>
      </c>
      <c r="E64" s="16" t="str">
        <f t="shared" si="1"/>
        <v/>
      </c>
    </row>
    <row r="65" spans="2:5">
      <c r="B65" s="23" t="str">
        <f t="shared" si="3"/>
        <v/>
      </c>
      <c r="C65" s="34"/>
      <c r="D65" s="15" t="str">
        <f t="shared" si="2"/>
        <v/>
      </c>
      <c r="E65" s="16" t="str">
        <f t="shared" si="1"/>
        <v/>
      </c>
    </row>
    <row r="66" spans="2:5">
      <c r="B66" s="23" t="str">
        <f t="shared" si="3"/>
        <v/>
      </c>
      <c r="C66" s="34"/>
      <c r="D66" s="15" t="str">
        <f t="shared" si="2"/>
        <v/>
      </c>
      <c r="E66" s="16" t="str">
        <f t="shared" si="1"/>
        <v/>
      </c>
    </row>
    <row r="67" spans="2:5">
      <c r="B67" s="23" t="str">
        <f t="shared" si="3"/>
        <v/>
      </c>
      <c r="C67" s="34"/>
      <c r="D67" s="15" t="str">
        <f t="shared" si="2"/>
        <v/>
      </c>
      <c r="E67" s="16" t="str">
        <f t="shared" si="1"/>
        <v/>
      </c>
    </row>
    <row r="68" spans="2:5">
      <c r="B68" s="23" t="str">
        <f t="shared" si="3"/>
        <v/>
      </c>
      <c r="C68" s="34"/>
      <c r="D68" s="15" t="str">
        <f t="shared" si="2"/>
        <v/>
      </c>
      <c r="E68" s="16" t="str">
        <f t="shared" si="1"/>
        <v/>
      </c>
    </row>
    <row r="69" spans="2:5">
      <c r="B69" s="23" t="str">
        <f t="shared" si="3"/>
        <v/>
      </c>
      <c r="C69" s="34"/>
      <c r="D69" s="15" t="str">
        <f t="shared" si="2"/>
        <v/>
      </c>
      <c r="E69" s="16" t="str">
        <f t="shared" si="1"/>
        <v/>
      </c>
    </row>
    <row r="70" spans="2:5">
      <c r="B70" s="23" t="str">
        <f t="shared" si="3"/>
        <v/>
      </c>
      <c r="C70" s="34"/>
      <c r="D70" s="15" t="str">
        <f t="shared" si="2"/>
        <v/>
      </c>
      <c r="E70" s="16" t="str">
        <f t="shared" si="1"/>
        <v/>
      </c>
    </row>
    <row r="71" spans="2:5">
      <c r="B71" s="23" t="str">
        <f t="shared" si="3"/>
        <v/>
      </c>
      <c r="C71" s="34"/>
      <c r="D71" s="15" t="str">
        <f t="shared" si="2"/>
        <v/>
      </c>
      <c r="E71" s="16" t="str">
        <f t="shared" si="1"/>
        <v/>
      </c>
    </row>
    <row r="72" spans="2:5">
      <c r="B72" s="23" t="str">
        <f t="shared" si="3"/>
        <v/>
      </c>
      <c r="C72" s="34"/>
      <c r="D72" s="15" t="str">
        <f t="shared" si="2"/>
        <v/>
      </c>
      <c r="E72" s="16" t="str">
        <f t="shared" si="1"/>
        <v/>
      </c>
    </row>
    <row r="73" spans="2:5">
      <c r="B73" s="23" t="str">
        <f t="shared" si="3"/>
        <v/>
      </c>
      <c r="C73" s="34"/>
      <c r="D73" s="15" t="str">
        <f t="shared" si="2"/>
        <v/>
      </c>
      <c r="E73" s="16" t="str">
        <f t="shared" si="1"/>
        <v/>
      </c>
    </row>
    <row r="74" spans="2:5">
      <c r="B74" s="23" t="str">
        <f t="shared" si="3"/>
        <v/>
      </c>
      <c r="C74" s="34"/>
      <c r="D74" s="15" t="str">
        <f t="shared" si="2"/>
        <v/>
      </c>
      <c r="E74" s="16" t="str">
        <f t="shared" si="1"/>
        <v/>
      </c>
    </row>
    <row r="75" spans="2:5">
      <c r="B75" s="23" t="str">
        <f t="shared" ref="B75:B85" si="4">IF(B74&lt;$M$5,B74+1,"")</f>
        <v/>
      </c>
      <c r="C75" s="34"/>
      <c r="D75" s="15" t="str">
        <f t="shared" si="2"/>
        <v/>
      </c>
      <c r="E75" s="16" t="str">
        <f t="shared" ref="E75:E85" si="5">IF(B75="","",$E$6+$G$6*B75)</f>
        <v/>
      </c>
    </row>
    <row r="76" spans="2:5">
      <c r="B76" s="23" t="str">
        <f t="shared" si="4"/>
        <v/>
      </c>
      <c r="C76" s="34"/>
      <c r="D76" s="15" t="str">
        <f t="shared" ref="D76:D85" si="6">IF(B76="","",$G$5+D75)</f>
        <v/>
      </c>
      <c r="E76" s="16" t="str">
        <f t="shared" si="5"/>
        <v/>
      </c>
    </row>
    <row r="77" spans="2:5">
      <c r="B77" s="23" t="str">
        <f t="shared" si="4"/>
        <v/>
      </c>
      <c r="C77" s="34"/>
      <c r="D77" s="15" t="str">
        <f t="shared" si="6"/>
        <v/>
      </c>
      <c r="E77" s="16" t="str">
        <f t="shared" si="5"/>
        <v/>
      </c>
    </row>
    <row r="78" spans="2:5">
      <c r="B78" s="23" t="str">
        <f t="shared" si="4"/>
        <v/>
      </c>
      <c r="C78" s="34"/>
      <c r="D78" s="15" t="str">
        <f t="shared" si="6"/>
        <v/>
      </c>
      <c r="E78" s="16" t="str">
        <f t="shared" si="5"/>
        <v/>
      </c>
    </row>
    <row r="79" spans="2:5">
      <c r="B79" s="23" t="str">
        <f t="shared" si="4"/>
        <v/>
      </c>
      <c r="C79" s="34"/>
      <c r="D79" s="15" t="str">
        <f t="shared" si="6"/>
        <v/>
      </c>
      <c r="E79" s="16" t="str">
        <f t="shared" si="5"/>
        <v/>
      </c>
    </row>
    <row r="80" spans="2:5">
      <c r="B80" s="23" t="str">
        <f t="shared" si="4"/>
        <v/>
      </c>
      <c r="C80" s="34"/>
      <c r="D80" s="15" t="str">
        <f t="shared" si="6"/>
        <v/>
      </c>
      <c r="E80" s="16" t="str">
        <f t="shared" si="5"/>
        <v/>
      </c>
    </row>
    <row r="81" spans="2:5">
      <c r="B81" s="23" t="str">
        <f t="shared" si="4"/>
        <v/>
      </c>
      <c r="C81" s="34"/>
      <c r="D81" s="15" t="str">
        <f t="shared" si="6"/>
        <v/>
      </c>
      <c r="E81" s="16" t="str">
        <f t="shared" si="5"/>
        <v/>
      </c>
    </row>
    <row r="82" spans="2:5">
      <c r="B82" s="23" t="str">
        <f t="shared" si="4"/>
        <v/>
      </c>
      <c r="C82" s="34"/>
      <c r="D82" s="15" t="str">
        <f t="shared" si="6"/>
        <v/>
      </c>
      <c r="E82" s="16" t="str">
        <f t="shared" si="5"/>
        <v/>
      </c>
    </row>
    <row r="83" spans="2:5">
      <c r="B83" s="23" t="str">
        <f t="shared" si="4"/>
        <v/>
      </c>
      <c r="C83" s="34"/>
      <c r="D83" s="15" t="str">
        <f t="shared" si="6"/>
        <v/>
      </c>
      <c r="E83" s="16" t="str">
        <f t="shared" si="5"/>
        <v/>
      </c>
    </row>
    <row r="84" spans="2:5">
      <c r="B84" s="23" t="str">
        <f t="shared" si="4"/>
        <v/>
      </c>
      <c r="C84" s="34"/>
      <c r="D84" s="15" t="str">
        <f t="shared" si="6"/>
        <v/>
      </c>
      <c r="E84" s="16" t="str">
        <f t="shared" si="5"/>
        <v/>
      </c>
    </row>
    <row r="85" spans="2:5">
      <c r="B85" s="23" t="str">
        <f t="shared" si="4"/>
        <v/>
      </c>
      <c r="C85" s="34"/>
      <c r="D85" s="15" t="str">
        <f t="shared" si="6"/>
        <v/>
      </c>
      <c r="E85" s="16" t="str">
        <f t="shared" si="5"/>
        <v/>
      </c>
    </row>
    <row r="99" spans="1:11">
      <c r="G99" s="9"/>
      <c r="H99" s="9"/>
      <c r="I99" s="9"/>
    </row>
    <row r="100" spans="1:11">
      <c r="A100" s="39" t="s">
        <v>17</v>
      </c>
      <c r="B100" s="39"/>
      <c r="C100" s="40"/>
      <c r="G100" s="9"/>
      <c r="H100" s="9"/>
      <c r="I100" s="9"/>
    </row>
    <row r="101" spans="1:11" ht="13.2" customHeight="1">
      <c r="A101" s="41"/>
      <c r="B101" s="41"/>
      <c r="C101" s="40"/>
      <c r="G101" s="9"/>
      <c r="H101" s="24"/>
      <c r="I101" s="24"/>
    </row>
    <row r="102" spans="1:11">
      <c r="A102" s="41"/>
      <c r="B102" s="41"/>
      <c r="C102" s="40"/>
      <c r="G102" s="9"/>
      <c r="H102" s="25"/>
      <c r="I102" s="25"/>
    </row>
    <row r="103" spans="1:11">
      <c r="A103" s="42"/>
      <c r="B103" s="43"/>
      <c r="C103" s="27"/>
      <c r="G103" s="9"/>
      <c r="H103" s="25"/>
      <c r="I103" s="25"/>
    </row>
    <row r="104" spans="1:11" ht="31.2">
      <c r="A104" s="28" t="s">
        <v>4</v>
      </c>
      <c r="B104" s="29" t="s">
        <v>18</v>
      </c>
      <c r="C104" s="30" t="s">
        <v>19</v>
      </c>
      <c r="D104" s="35" t="s">
        <v>25</v>
      </c>
      <c r="E104" s="29" t="s">
        <v>10</v>
      </c>
      <c r="G104" s="29" t="s">
        <v>26</v>
      </c>
      <c r="H104" s="52" t="s">
        <v>20</v>
      </c>
      <c r="I104" s="29" t="s">
        <v>21</v>
      </c>
      <c r="J104" s="29" t="s">
        <v>22</v>
      </c>
      <c r="K104" s="29" t="s">
        <v>21</v>
      </c>
    </row>
    <row r="105" spans="1:11">
      <c r="A105" s="31">
        <f>J5</f>
        <v>0</v>
      </c>
      <c r="B105" s="32">
        <f>E4</f>
        <v>77</v>
      </c>
      <c r="C105" s="32">
        <f t="shared" ref="C105:C136" si="7">IF(A105&gt;$M$5,$M$5*$G$6+$E$6,A105*$G$6+$E$6)</f>
        <v>77</v>
      </c>
      <c r="D105" s="36">
        <f>B10</f>
        <v>0</v>
      </c>
      <c r="E105" s="31">
        <f>IF(ISBLANK(C10),F4,C10)</f>
        <v>78</v>
      </c>
      <c r="G105" s="31">
        <v>1</v>
      </c>
      <c r="H105" s="53">
        <f>IF(NOT(ISBLANK(C10)),ABS(B105-E105),0)</f>
        <v>1</v>
      </c>
      <c r="I105" s="31">
        <f>H105</f>
        <v>1</v>
      </c>
      <c r="J105" s="31">
        <f>IF(NOT(ISBLANK(C10)),ABS(C105-E105),0)</f>
        <v>1</v>
      </c>
      <c r="K105" s="31">
        <f>J105</f>
        <v>1</v>
      </c>
    </row>
    <row r="106" spans="1:11">
      <c r="A106" s="31">
        <f t="shared" ref="A106:A137" si="8">IF(A105&lt;$M$5,A105+1,$M$5)</f>
        <v>1</v>
      </c>
      <c r="B106" s="32">
        <f>IF(A106&gt;$M$5,($M$5-$J$5)*$G$5+$E$4,(A106-$J$5)*$G$5+$E$4)</f>
        <v>73</v>
      </c>
      <c r="C106" s="32">
        <f t="shared" si="7"/>
        <v>73</v>
      </c>
      <c r="D106" s="36">
        <f>IF(ISBLANK(C11),D105,D105+1)</f>
        <v>1</v>
      </c>
      <c r="E106" s="31">
        <f>IF(ISBLANK(C11),E105,C11)</f>
        <v>74</v>
      </c>
      <c r="G106" s="31">
        <f>IF(OR(A106=A105,D106=D105),0,1)</f>
        <v>1</v>
      </c>
      <c r="H106" s="53">
        <f>IF(OR(A106=A105,D106=D105),0,ABS(B106-E106))</f>
        <v>1</v>
      </c>
      <c r="I106" s="31">
        <f>H106+I105</f>
        <v>2</v>
      </c>
      <c r="J106" s="31">
        <f>IF(OR(A106=A105,D106=D105),0,ABS(C106-E106))</f>
        <v>1</v>
      </c>
      <c r="K106" s="31">
        <f>J106+K105</f>
        <v>2</v>
      </c>
    </row>
    <row r="107" spans="1:11" ht="13.2" customHeight="1">
      <c r="A107" s="31">
        <f t="shared" si="8"/>
        <v>2</v>
      </c>
      <c r="B107" s="32">
        <f t="shared" ref="B107:B170" si="9">IF(A107&gt;$M$5,($M$5-$J$5)*$G$5+$E$4,(A107-$J$5)*$G$5+$E$4)</f>
        <v>69</v>
      </c>
      <c r="C107" s="32">
        <f t="shared" si="7"/>
        <v>69</v>
      </c>
      <c r="D107" s="36">
        <f t="shared" ref="D107:D170" si="10">IF(ISBLANK(C12),D106,D106+1)</f>
        <v>2</v>
      </c>
      <c r="E107" s="31">
        <f t="shared" ref="E107:E170" si="11">IF(ISBLANK(C12),E106,C12)</f>
        <v>68</v>
      </c>
      <c r="G107" s="31">
        <f t="shared" ref="G107:G170" si="12">IF(OR(A107=A106,D107=D106),0,1)</f>
        <v>1</v>
      </c>
      <c r="H107" s="53">
        <f>IF(OR(A107=A106,D107=D106),0,ABS(B107-E107))</f>
        <v>1</v>
      </c>
      <c r="I107" s="31">
        <f t="shared" ref="I107:I170" si="13">H107+I106</f>
        <v>3</v>
      </c>
      <c r="J107" s="31">
        <f t="shared" ref="J107:J170" si="14">IF(OR(A107=A106,D107=D106),0,ABS(C107-E107))</f>
        <v>1</v>
      </c>
      <c r="K107" s="31">
        <f t="shared" ref="K107:K170" si="15">J107+K106</f>
        <v>3</v>
      </c>
    </row>
    <row r="108" spans="1:11">
      <c r="A108" s="31">
        <f t="shared" si="8"/>
        <v>3</v>
      </c>
      <c r="B108" s="32">
        <f t="shared" si="9"/>
        <v>65</v>
      </c>
      <c r="C108" s="32">
        <f t="shared" si="7"/>
        <v>65</v>
      </c>
      <c r="D108" s="36">
        <f t="shared" si="10"/>
        <v>3</v>
      </c>
      <c r="E108" s="31">
        <f t="shared" si="11"/>
        <v>66</v>
      </c>
      <c r="G108" s="31">
        <f t="shared" si="12"/>
        <v>1</v>
      </c>
      <c r="H108" s="53">
        <f>IF(OR(A108=A107,D108=D107),0,ABS(B108-E108))</f>
        <v>1</v>
      </c>
      <c r="I108" s="31">
        <f t="shared" si="13"/>
        <v>4</v>
      </c>
      <c r="J108" s="31">
        <f t="shared" si="14"/>
        <v>1</v>
      </c>
      <c r="K108" s="31">
        <f t="shared" si="15"/>
        <v>4</v>
      </c>
    </row>
    <row r="109" spans="1:11">
      <c r="A109" s="31">
        <f t="shared" si="8"/>
        <v>4</v>
      </c>
      <c r="B109" s="32">
        <f t="shared" si="9"/>
        <v>61</v>
      </c>
      <c r="C109" s="32">
        <f t="shared" si="7"/>
        <v>61</v>
      </c>
      <c r="D109" s="36">
        <f t="shared" si="10"/>
        <v>4</v>
      </c>
      <c r="E109" s="31">
        <f t="shared" si="11"/>
        <v>63</v>
      </c>
      <c r="G109" s="31">
        <f t="shared" si="12"/>
        <v>1</v>
      </c>
      <c r="H109" s="53">
        <f>IF(OR(A109=A108,D109=D108),0,ABS(B109-E109))</f>
        <v>2</v>
      </c>
      <c r="I109" s="31">
        <f t="shared" si="13"/>
        <v>6</v>
      </c>
      <c r="J109" s="31">
        <f t="shared" si="14"/>
        <v>2</v>
      </c>
      <c r="K109" s="31">
        <f t="shared" si="15"/>
        <v>6</v>
      </c>
    </row>
    <row r="110" spans="1:11">
      <c r="A110" s="31">
        <f t="shared" si="8"/>
        <v>5</v>
      </c>
      <c r="B110" s="32">
        <f t="shared" si="9"/>
        <v>57</v>
      </c>
      <c r="C110" s="32">
        <f t="shared" si="7"/>
        <v>57</v>
      </c>
      <c r="D110" s="36">
        <f t="shared" si="10"/>
        <v>5</v>
      </c>
      <c r="E110" s="31">
        <f t="shared" si="11"/>
        <v>60</v>
      </c>
      <c r="G110" s="31">
        <f t="shared" si="12"/>
        <v>1</v>
      </c>
      <c r="H110" s="53">
        <f>IF(OR(A110=A109,D110=D109),0,ABS(B110-E110))</f>
        <v>3</v>
      </c>
      <c r="I110" s="31">
        <f t="shared" si="13"/>
        <v>9</v>
      </c>
      <c r="J110" s="31">
        <f t="shared" si="14"/>
        <v>3</v>
      </c>
      <c r="K110" s="31">
        <f t="shared" si="15"/>
        <v>9</v>
      </c>
    </row>
    <row r="111" spans="1:11">
      <c r="A111" s="31">
        <f t="shared" si="8"/>
        <v>6</v>
      </c>
      <c r="B111" s="32">
        <f t="shared" si="9"/>
        <v>53</v>
      </c>
      <c r="C111" s="32">
        <f t="shared" si="7"/>
        <v>53</v>
      </c>
      <c r="D111" s="36">
        <f t="shared" si="10"/>
        <v>6</v>
      </c>
      <c r="E111" s="31">
        <f t="shared" si="11"/>
        <v>55</v>
      </c>
      <c r="G111" s="31">
        <f t="shared" si="12"/>
        <v>1</v>
      </c>
      <c r="H111" s="53">
        <f>IF(OR(A111=A110,D111=D110),0,ABS(B111-E111))</f>
        <v>2</v>
      </c>
      <c r="I111" s="31">
        <f t="shared" si="13"/>
        <v>11</v>
      </c>
      <c r="J111" s="31">
        <f t="shared" si="14"/>
        <v>2</v>
      </c>
      <c r="K111" s="31">
        <f t="shared" si="15"/>
        <v>11</v>
      </c>
    </row>
    <row r="112" spans="1:11">
      <c r="A112" s="31">
        <f t="shared" si="8"/>
        <v>7</v>
      </c>
      <c r="B112" s="32">
        <f t="shared" si="9"/>
        <v>49</v>
      </c>
      <c r="C112" s="32">
        <f t="shared" si="7"/>
        <v>49</v>
      </c>
      <c r="D112" s="36">
        <f t="shared" si="10"/>
        <v>7</v>
      </c>
      <c r="E112" s="31">
        <f t="shared" si="11"/>
        <v>50</v>
      </c>
      <c r="G112" s="31">
        <f t="shared" si="12"/>
        <v>1</v>
      </c>
      <c r="H112" s="53">
        <f>IF(OR(A112=A111,D112=D111),0,ABS(B112-E112))</f>
        <v>1</v>
      </c>
      <c r="I112" s="31">
        <f t="shared" si="13"/>
        <v>12</v>
      </c>
      <c r="J112" s="31">
        <f t="shared" si="14"/>
        <v>1</v>
      </c>
      <c r="K112" s="31">
        <f t="shared" si="15"/>
        <v>12</v>
      </c>
    </row>
    <row r="113" spans="1:11">
      <c r="A113" s="31">
        <f t="shared" si="8"/>
        <v>8</v>
      </c>
      <c r="B113" s="32">
        <f t="shared" si="9"/>
        <v>45</v>
      </c>
      <c r="C113" s="32">
        <f t="shared" si="7"/>
        <v>45</v>
      </c>
      <c r="D113" s="36">
        <f t="shared" si="10"/>
        <v>8</v>
      </c>
      <c r="E113" s="31">
        <f t="shared" si="11"/>
        <v>43</v>
      </c>
      <c r="G113" s="31">
        <f t="shared" si="12"/>
        <v>1</v>
      </c>
      <c r="H113" s="53">
        <f>IF(OR(A113=A112,D113=D112),0,ABS(B113-E113))</f>
        <v>2</v>
      </c>
      <c r="I113" s="31">
        <f t="shared" si="13"/>
        <v>14</v>
      </c>
      <c r="J113" s="31">
        <f t="shared" si="14"/>
        <v>2</v>
      </c>
      <c r="K113" s="31">
        <f t="shared" si="15"/>
        <v>14</v>
      </c>
    </row>
    <row r="114" spans="1:11">
      <c r="A114" s="31">
        <f t="shared" si="8"/>
        <v>9</v>
      </c>
      <c r="B114" s="32">
        <f t="shared" si="9"/>
        <v>41</v>
      </c>
      <c r="C114" s="32">
        <f t="shared" si="7"/>
        <v>41</v>
      </c>
      <c r="D114" s="36">
        <f t="shared" si="10"/>
        <v>9</v>
      </c>
      <c r="E114" s="31">
        <f t="shared" si="11"/>
        <v>35</v>
      </c>
      <c r="G114" s="31">
        <f t="shared" si="12"/>
        <v>1</v>
      </c>
      <c r="H114" s="53">
        <f>IF(OR(A114=A113,D114=D113),0,ABS(B114-E114))</f>
        <v>6</v>
      </c>
      <c r="I114" s="31">
        <f t="shared" si="13"/>
        <v>20</v>
      </c>
      <c r="J114" s="31">
        <f t="shared" si="14"/>
        <v>6</v>
      </c>
      <c r="K114" s="31">
        <f t="shared" si="15"/>
        <v>20</v>
      </c>
    </row>
    <row r="115" spans="1:11">
      <c r="A115" s="31">
        <f t="shared" si="8"/>
        <v>10</v>
      </c>
      <c r="B115" s="32">
        <f t="shared" si="9"/>
        <v>37</v>
      </c>
      <c r="C115" s="32">
        <f t="shared" si="7"/>
        <v>37</v>
      </c>
      <c r="D115" s="36">
        <f t="shared" si="10"/>
        <v>10</v>
      </c>
      <c r="E115" s="31">
        <f t="shared" si="11"/>
        <v>33</v>
      </c>
      <c r="G115" s="31">
        <f t="shared" si="12"/>
        <v>1</v>
      </c>
      <c r="H115" s="53">
        <f>IF(OR(A115=A114,D115=D114),0,ABS(B115-E115))</f>
        <v>4</v>
      </c>
      <c r="I115" s="31">
        <f t="shared" si="13"/>
        <v>24</v>
      </c>
      <c r="J115" s="31">
        <f t="shared" si="14"/>
        <v>4</v>
      </c>
      <c r="K115" s="31">
        <f t="shared" si="15"/>
        <v>24</v>
      </c>
    </row>
    <row r="116" spans="1:11">
      <c r="A116" s="31">
        <f t="shared" si="8"/>
        <v>11</v>
      </c>
      <c r="B116" s="32">
        <f t="shared" si="9"/>
        <v>33</v>
      </c>
      <c r="C116" s="32">
        <f t="shared" si="7"/>
        <v>33</v>
      </c>
      <c r="D116" s="36">
        <f t="shared" si="10"/>
        <v>11</v>
      </c>
      <c r="E116" s="31">
        <f t="shared" si="11"/>
        <v>32</v>
      </c>
      <c r="G116" s="31">
        <f t="shared" si="12"/>
        <v>1</v>
      </c>
      <c r="H116" s="53">
        <f>IF(OR(A116=A115,D116=D115),0,ABS(B116-E116))</f>
        <v>1</v>
      </c>
      <c r="I116" s="31">
        <f t="shared" si="13"/>
        <v>25</v>
      </c>
      <c r="J116" s="31">
        <f t="shared" si="14"/>
        <v>1</v>
      </c>
      <c r="K116" s="31">
        <f t="shared" si="15"/>
        <v>25</v>
      </c>
    </row>
    <row r="117" spans="1:11">
      <c r="A117" s="31">
        <f t="shared" si="8"/>
        <v>12</v>
      </c>
      <c r="B117" s="32">
        <f t="shared" si="9"/>
        <v>29</v>
      </c>
      <c r="C117" s="32">
        <f t="shared" si="7"/>
        <v>29</v>
      </c>
      <c r="D117" s="36">
        <f t="shared" si="10"/>
        <v>12</v>
      </c>
      <c r="E117" s="31">
        <f t="shared" si="11"/>
        <v>31</v>
      </c>
      <c r="G117" s="31">
        <f t="shared" si="12"/>
        <v>1</v>
      </c>
      <c r="H117" s="53">
        <f>IF(OR(A117=A116,D117=D116),0,ABS(B117-E117))</f>
        <v>2</v>
      </c>
      <c r="I117" s="31">
        <f t="shared" si="13"/>
        <v>27</v>
      </c>
      <c r="J117" s="31">
        <f t="shared" si="14"/>
        <v>2</v>
      </c>
      <c r="K117" s="31">
        <f t="shared" si="15"/>
        <v>27</v>
      </c>
    </row>
    <row r="118" spans="1:11">
      <c r="A118" s="31">
        <f t="shared" si="8"/>
        <v>13</v>
      </c>
      <c r="B118" s="32">
        <f t="shared" si="9"/>
        <v>25</v>
      </c>
      <c r="C118" s="32">
        <f t="shared" si="7"/>
        <v>25</v>
      </c>
      <c r="D118" s="36">
        <f t="shared" si="10"/>
        <v>13</v>
      </c>
      <c r="E118" s="31">
        <f t="shared" si="11"/>
        <v>22</v>
      </c>
      <c r="G118" s="31">
        <f t="shared" si="12"/>
        <v>1</v>
      </c>
      <c r="H118" s="53">
        <f>IF(OR(A118=A117,D118=D117),0,ABS(B118-E118))</f>
        <v>3</v>
      </c>
      <c r="I118" s="31">
        <f t="shared" si="13"/>
        <v>30</v>
      </c>
      <c r="J118" s="31">
        <f t="shared" si="14"/>
        <v>3</v>
      </c>
      <c r="K118" s="31">
        <f t="shared" si="15"/>
        <v>30</v>
      </c>
    </row>
    <row r="119" spans="1:11">
      <c r="A119" s="31">
        <f t="shared" si="8"/>
        <v>14</v>
      </c>
      <c r="B119" s="32">
        <f t="shared" si="9"/>
        <v>21</v>
      </c>
      <c r="C119" s="32">
        <f t="shared" si="7"/>
        <v>21</v>
      </c>
      <c r="D119" s="36">
        <f t="shared" si="10"/>
        <v>14</v>
      </c>
      <c r="E119" s="31">
        <f t="shared" si="11"/>
        <v>21</v>
      </c>
      <c r="G119" s="31">
        <f t="shared" si="12"/>
        <v>1</v>
      </c>
      <c r="H119" s="53">
        <f>IF(OR(A119=A118,D119=D118),0,ABS(B119-E119))</f>
        <v>0</v>
      </c>
      <c r="I119" s="31">
        <f t="shared" si="13"/>
        <v>30</v>
      </c>
      <c r="J119" s="31">
        <f t="shared" si="14"/>
        <v>0</v>
      </c>
      <c r="K119" s="31">
        <f t="shared" si="15"/>
        <v>30</v>
      </c>
    </row>
    <row r="120" spans="1:11">
      <c r="A120" s="31">
        <f t="shared" si="8"/>
        <v>15</v>
      </c>
      <c r="B120" s="32">
        <f t="shared" si="9"/>
        <v>17</v>
      </c>
      <c r="C120" s="32">
        <f t="shared" si="7"/>
        <v>17</v>
      </c>
      <c r="D120" s="36">
        <f t="shared" si="10"/>
        <v>15</v>
      </c>
      <c r="E120" s="31">
        <f t="shared" si="11"/>
        <v>21</v>
      </c>
      <c r="G120" s="31">
        <f t="shared" si="12"/>
        <v>1</v>
      </c>
      <c r="H120" s="53">
        <f>IF(OR(A120=A119,D120=D119),0,ABS(B120-E120))</f>
        <v>4</v>
      </c>
      <c r="I120" s="31">
        <f t="shared" si="13"/>
        <v>34</v>
      </c>
      <c r="J120" s="31">
        <f t="shared" si="14"/>
        <v>4</v>
      </c>
      <c r="K120" s="31">
        <f t="shared" si="15"/>
        <v>34</v>
      </c>
    </row>
    <row r="121" spans="1:11">
      <c r="A121" s="31">
        <f t="shared" si="8"/>
        <v>16</v>
      </c>
      <c r="B121" s="32">
        <f t="shared" si="9"/>
        <v>13</v>
      </c>
      <c r="C121" s="32">
        <f t="shared" si="7"/>
        <v>13</v>
      </c>
      <c r="D121" s="36">
        <f t="shared" si="10"/>
        <v>15</v>
      </c>
      <c r="E121" s="31">
        <f t="shared" si="11"/>
        <v>21</v>
      </c>
      <c r="G121" s="31">
        <f t="shared" si="12"/>
        <v>0</v>
      </c>
      <c r="H121" s="53">
        <f>IF(OR(A121=A120,D121=D120),0,ABS(B121-E121))</f>
        <v>0</v>
      </c>
      <c r="I121" s="31">
        <f t="shared" si="13"/>
        <v>34</v>
      </c>
      <c r="J121" s="31">
        <f t="shared" si="14"/>
        <v>0</v>
      </c>
      <c r="K121" s="31">
        <f t="shared" si="15"/>
        <v>34</v>
      </c>
    </row>
    <row r="122" spans="1:11">
      <c r="A122" s="31">
        <f t="shared" si="8"/>
        <v>17</v>
      </c>
      <c r="B122" s="32">
        <f t="shared" si="9"/>
        <v>9</v>
      </c>
      <c r="C122" s="32">
        <f t="shared" si="7"/>
        <v>9</v>
      </c>
      <c r="D122" s="36">
        <f t="shared" si="10"/>
        <v>15</v>
      </c>
      <c r="E122" s="31">
        <f t="shared" si="11"/>
        <v>21</v>
      </c>
      <c r="G122" s="31">
        <f t="shared" si="12"/>
        <v>0</v>
      </c>
      <c r="H122" s="53">
        <f>IF(OR(A122=A121,D122=D121),0,ABS(B122-E122))</f>
        <v>0</v>
      </c>
      <c r="I122" s="31">
        <f t="shared" si="13"/>
        <v>34</v>
      </c>
      <c r="J122" s="31">
        <f t="shared" si="14"/>
        <v>0</v>
      </c>
      <c r="K122" s="31">
        <f t="shared" si="15"/>
        <v>34</v>
      </c>
    </row>
    <row r="123" spans="1:11">
      <c r="A123" s="31">
        <f t="shared" si="8"/>
        <v>18</v>
      </c>
      <c r="B123" s="32">
        <f t="shared" si="9"/>
        <v>5</v>
      </c>
      <c r="C123" s="32">
        <f t="shared" si="7"/>
        <v>5</v>
      </c>
      <c r="D123" s="36">
        <f t="shared" si="10"/>
        <v>15</v>
      </c>
      <c r="E123" s="31">
        <f t="shared" si="11"/>
        <v>21</v>
      </c>
      <c r="G123" s="31">
        <f t="shared" si="12"/>
        <v>0</v>
      </c>
      <c r="H123" s="53">
        <f>IF(OR(A123=A122,D123=D122),0,ABS(B123-E123))</f>
        <v>0</v>
      </c>
      <c r="I123" s="31">
        <f t="shared" si="13"/>
        <v>34</v>
      </c>
      <c r="J123" s="31">
        <f t="shared" si="14"/>
        <v>0</v>
      </c>
      <c r="K123" s="31">
        <f t="shared" si="15"/>
        <v>34</v>
      </c>
    </row>
    <row r="124" spans="1:11">
      <c r="A124" s="31">
        <f t="shared" si="8"/>
        <v>18</v>
      </c>
      <c r="B124" s="32">
        <f t="shared" si="9"/>
        <v>5</v>
      </c>
      <c r="C124" s="32">
        <f t="shared" si="7"/>
        <v>5</v>
      </c>
      <c r="D124" s="36">
        <f t="shared" si="10"/>
        <v>15</v>
      </c>
      <c r="E124" s="31">
        <f t="shared" si="11"/>
        <v>21</v>
      </c>
      <c r="G124" s="31">
        <f t="shared" si="12"/>
        <v>0</v>
      </c>
      <c r="H124" s="53">
        <f>IF(OR(A124=A123,D124=D123),0,ABS(B124-E124))</f>
        <v>0</v>
      </c>
      <c r="I124" s="31">
        <f t="shared" si="13"/>
        <v>34</v>
      </c>
      <c r="J124" s="31">
        <f t="shared" si="14"/>
        <v>0</v>
      </c>
      <c r="K124" s="31">
        <f t="shared" si="15"/>
        <v>34</v>
      </c>
    </row>
    <row r="125" spans="1:11">
      <c r="A125" s="31">
        <f t="shared" si="8"/>
        <v>18</v>
      </c>
      <c r="B125" s="32">
        <f t="shared" si="9"/>
        <v>5</v>
      </c>
      <c r="C125" s="32">
        <f t="shared" si="7"/>
        <v>5</v>
      </c>
      <c r="D125" s="36">
        <f t="shared" si="10"/>
        <v>15</v>
      </c>
      <c r="E125" s="31">
        <f t="shared" si="11"/>
        <v>21</v>
      </c>
      <c r="G125" s="31">
        <f t="shared" si="12"/>
        <v>0</v>
      </c>
      <c r="H125" s="53">
        <f>IF(OR(A125=A124,D125=D124),0,ABS(B125-E125))</f>
        <v>0</v>
      </c>
      <c r="I125" s="31">
        <f t="shared" si="13"/>
        <v>34</v>
      </c>
      <c r="J125" s="31">
        <f t="shared" si="14"/>
        <v>0</v>
      </c>
      <c r="K125" s="31">
        <f t="shared" si="15"/>
        <v>34</v>
      </c>
    </row>
    <row r="126" spans="1:11">
      <c r="A126" s="31">
        <f t="shared" si="8"/>
        <v>18</v>
      </c>
      <c r="B126" s="32">
        <f t="shared" si="9"/>
        <v>5</v>
      </c>
      <c r="C126" s="32">
        <f t="shared" si="7"/>
        <v>5</v>
      </c>
      <c r="D126" s="36">
        <f t="shared" si="10"/>
        <v>15</v>
      </c>
      <c r="E126" s="31">
        <f t="shared" si="11"/>
        <v>21</v>
      </c>
      <c r="G126" s="31">
        <f t="shared" si="12"/>
        <v>0</v>
      </c>
      <c r="H126" s="53">
        <f>IF(OR(A126=A125,D126=D125),0,ABS(B126-E126))</f>
        <v>0</v>
      </c>
      <c r="I126" s="31">
        <f t="shared" si="13"/>
        <v>34</v>
      </c>
      <c r="J126" s="31">
        <f t="shared" si="14"/>
        <v>0</v>
      </c>
      <c r="K126" s="31">
        <f t="shared" si="15"/>
        <v>34</v>
      </c>
    </row>
    <row r="127" spans="1:11">
      <c r="A127" s="31">
        <f t="shared" si="8"/>
        <v>18</v>
      </c>
      <c r="B127" s="32">
        <f t="shared" si="9"/>
        <v>5</v>
      </c>
      <c r="C127" s="32">
        <f t="shared" si="7"/>
        <v>5</v>
      </c>
      <c r="D127" s="36">
        <f t="shared" si="10"/>
        <v>15</v>
      </c>
      <c r="E127" s="31">
        <f t="shared" si="11"/>
        <v>21</v>
      </c>
      <c r="G127" s="31">
        <f t="shared" si="12"/>
        <v>0</v>
      </c>
      <c r="H127" s="53">
        <f>IF(OR(A127=A126,D127=D126),0,ABS(B127-E127))</f>
        <v>0</v>
      </c>
      <c r="I127" s="31">
        <f t="shared" si="13"/>
        <v>34</v>
      </c>
      <c r="J127" s="31">
        <f t="shared" si="14"/>
        <v>0</v>
      </c>
      <c r="K127" s="31">
        <f t="shared" si="15"/>
        <v>34</v>
      </c>
    </row>
    <row r="128" spans="1:11">
      <c r="A128" s="31">
        <f t="shared" si="8"/>
        <v>18</v>
      </c>
      <c r="B128" s="32">
        <f t="shared" si="9"/>
        <v>5</v>
      </c>
      <c r="C128" s="32">
        <f t="shared" si="7"/>
        <v>5</v>
      </c>
      <c r="D128" s="36">
        <f t="shared" si="10"/>
        <v>15</v>
      </c>
      <c r="E128" s="31">
        <f t="shared" si="11"/>
        <v>21</v>
      </c>
      <c r="G128" s="31">
        <f t="shared" si="12"/>
        <v>0</v>
      </c>
      <c r="H128" s="53">
        <f>IF(OR(A128=A127,D128=D127),0,ABS(B128-E128))</f>
        <v>0</v>
      </c>
      <c r="I128" s="31">
        <f t="shared" si="13"/>
        <v>34</v>
      </c>
      <c r="J128" s="31">
        <f t="shared" si="14"/>
        <v>0</v>
      </c>
      <c r="K128" s="31">
        <f t="shared" si="15"/>
        <v>34</v>
      </c>
    </row>
    <row r="129" spans="1:11">
      <c r="A129" s="31">
        <f t="shared" si="8"/>
        <v>18</v>
      </c>
      <c r="B129" s="32">
        <f t="shared" si="9"/>
        <v>5</v>
      </c>
      <c r="C129" s="32">
        <f t="shared" si="7"/>
        <v>5</v>
      </c>
      <c r="D129" s="36">
        <f t="shared" si="10"/>
        <v>15</v>
      </c>
      <c r="E129" s="31">
        <f t="shared" si="11"/>
        <v>21</v>
      </c>
      <c r="G129" s="31">
        <f t="shared" si="12"/>
        <v>0</v>
      </c>
      <c r="H129" s="53">
        <f>IF(OR(A129=A128,D129=D128),0,ABS(B129-E129))</f>
        <v>0</v>
      </c>
      <c r="I129" s="31">
        <f t="shared" si="13"/>
        <v>34</v>
      </c>
      <c r="J129" s="31">
        <f t="shared" si="14"/>
        <v>0</v>
      </c>
      <c r="K129" s="31">
        <f t="shared" si="15"/>
        <v>34</v>
      </c>
    </row>
    <row r="130" spans="1:11">
      <c r="A130" s="31">
        <f t="shared" si="8"/>
        <v>18</v>
      </c>
      <c r="B130" s="32">
        <f t="shared" si="9"/>
        <v>5</v>
      </c>
      <c r="C130" s="32">
        <f t="shared" si="7"/>
        <v>5</v>
      </c>
      <c r="D130" s="36">
        <f t="shared" si="10"/>
        <v>15</v>
      </c>
      <c r="E130" s="31">
        <f t="shared" si="11"/>
        <v>21</v>
      </c>
      <c r="G130" s="31">
        <f t="shared" si="12"/>
        <v>0</v>
      </c>
      <c r="H130" s="53">
        <f>IF(OR(A130=A129,D130=D129),0,ABS(B130-E130))</f>
        <v>0</v>
      </c>
      <c r="I130" s="31">
        <f t="shared" si="13"/>
        <v>34</v>
      </c>
      <c r="J130" s="31">
        <f t="shared" si="14"/>
        <v>0</v>
      </c>
      <c r="K130" s="31">
        <f t="shared" si="15"/>
        <v>34</v>
      </c>
    </row>
    <row r="131" spans="1:11">
      <c r="A131" s="31">
        <f t="shared" si="8"/>
        <v>18</v>
      </c>
      <c r="B131" s="32">
        <f t="shared" si="9"/>
        <v>5</v>
      </c>
      <c r="C131" s="32">
        <f t="shared" si="7"/>
        <v>5</v>
      </c>
      <c r="D131" s="36">
        <f t="shared" si="10"/>
        <v>15</v>
      </c>
      <c r="E131" s="31">
        <f t="shared" si="11"/>
        <v>21</v>
      </c>
      <c r="G131" s="31">
        <f t="shared" si="12"/>
        <v>0</v>
      </c>
      <c r="H131" s="53">
        <f>IF(OR(A131=A130,D131=D130),0,ABS(B131-E131))</f>
        <v>0</v>
      </c>
      <c r="I131" s="31">
        <f t="shared" si="13"/>
        <v>34</v>
      </c>
      <c r="J131" s="31">
        <f t="shared" si="14"/>
        <v>0</v>
      </c>
      <c r="K131" s="31">
        <f t="shared" si="15"/>
        <v>34</v>
      </c>
    </row>
    <row r="132" spans="1:11">
      <c r="A132" s="31">
        <f t="shared" si="8"/>
        <v>18</v>
      </c>
      <c r="B132" s="32">
        <f t="shared" si="9"/>
        <v>5</v>
      </c>
      <c r="C132" s="32">
        <f t="shared" si="7"/>
        <v>5</v>
      </c>
      <c r="D132" s="36">
        <f t="shared" si="10"/>
        <v>15</v>
      </c>
      <c r="E132" s="31">
        <f t="shared" si="11"/>
        <v>21</v>
      </c>
      <c r="G132" s="31">
        <f t="shared" si="12"/>
        <v>0</v>
      </c>
      <c r="H132" s="53">
        <f>IF(OR(A132=A131,D132=D131),0,ABS(B132-E132))</f>
        <v>0</v>
      </c>
      <c r="I132" s="31">
        <f t="shared" si="13"/>
        <v>34</v>
      </c>
      <c r="J132" s="31">
        <f t="shared" si="14"/>
        <v>0</v>
      </c>
      <c r="K132" s="31">
        <f t="shared" si="15"/>
        <v>34</v>
      </c>
    </row>
    <row r="133" spans="1:11">
      <c r="A133" s="31">
        <f t="shared" si="8"/>
        <v>18</v>
      </c>
      <c r="B133" s="32">
        <f t="shared" si="9"/>
        <v>5</v>
      </c>
      <c r="C133" s="32">
        <f t="shared" si="7"/>
        <v>5</v>
      </c>
      <c r="D133" s="36">
        <f t="shared" si="10"/>
        <v>15</v>
      </c>
      <c r="E133" s="31">
        <f t="shared" si="11"/>
        <v>21</v>
      </c>
      <c r="G133" s="31">
        <f t="shared" si="12"/>
        <v>0</v>
      </c>
      <c r="H133" s="53">
        <f>IF(OR(A133=A132,D133=D132),0,ABS(B133-E133))</f>
        <v>0</v>
      </c>
      <c r="I133" s="31">
        <f t="shared" si="13"/>
        <v>34</v>
      </c>
      <c r="J133" s="31">
        <f t="shared" si="14"/>
        <v>0</v>
      </c>
      <c r="K133" s="31">
        <f t="shared" si="15"/>
        <v>34</v>
      </c>
    </row>
    <row r="134" spans="1:11">
      <c r="A134" s="31">
        <f t="shared" si="8"/>
        <v>18</v>
      </c>
      <c r="B134" s="32">
        <f t="shared" si="9"/>
        <v>5</v>
      </c>
      <c r="C134" s="32">
        <f t="shared" si="7"/>
        <v>5</v>
      </c>
      <c r="D134" s="36">
        <f t="shared" si="10"/>
        <v>15</v>
      </c>
      <c r="E134" s="31">
        <f t="shared" si="11"/>
        <v>21</v>
      </c>
      <c r="G134" s="31">
        <f t="shared" si="12"/>
        <v>0</v>
      </c>
      <c r="H134" s="53">
        <f>IF(OR(A134=A133,D134=D133),0,ABS(B134-E134))</f>
        <v>0</v>
      </c>
      <c r="I134" s="31">
        <f t="shared" si="13"/>
        <v>34</v>
      </c>
      <c r="J134" s="31">
        <f t="shared" si="14"/>
        <v>0</v>
      </c>
      <c r="K134" s="31">
        <f t="shared" si="15"/>
        <v>34</v>
      </c>
    </row>
    <row r="135" spans="1:11">
      <c r="A135" s="31">
        <f t="shared" si="8"/>
        <v>18</v>
      </c>
      <c r="B135" s="32">
        <f t="shared" si="9"/>
        <v>5</v>
      </c>
      <c r="C135" s="32">
        <f t="shared" si="7"/>
        <v>5</v>
      </c>
      <c r="D135" s="36">
        <f t="shared" si="10"/>
        <v>15</v>
      </c>
      <c r="E135" s="31">
        <f t="shared" si="11"/>
        <v>21</v>
      </c>
      <c r="G135" s="31">
        <f t="shared" si="12"/>
        <v>0</v>
      </c>
      <c r="H135" s="53">
        <f>IF(OR(A135=A134,D135=D134),0,ABS(B135-E135))</f>
        <v>0</v>
      </c>
      <c r="I135" s="31">
        <f t="shared" si="13"/>
        <v>34</v>
      </c>
      <c r="J135" s="31">
        <f t="shared" si="14"/>
        <v>0</v>
      </c>
      <c r="K135" s="31">
        <f t="shared" si="15"/>
        <v>34</v>
      </c>
    </row>
    <row r="136" spans="1:11">
      <c r="A136" s="31">
        <f t="shared" si="8"/>
        <v>18</v>
      </c>
      <c r="B136" s="32">
        <f t="shared" si="9"/>
        <v>5</v>
      </c>
      <c r="C136" s="32">
        <f t="shared" si="7"/>
        <v>5</v>
      </c>
      <c r="D136" s="36">
        <f t="shared" si="10"/>
        <v>15</v>
      </c>
      <c r="E136" s="31">
        <f t="shared" si="11"/>
        <v>21</v>
      </c>
      <c r="G136" s="31">
        <f t="shared" si="12"/>
        <v>0</v>
      </c>
      <c r="H136" s="53">
        <f>IF(OR(A136=A135,D136=D135),0,ABS(B136-E136))</f>
        <v>0</v>
      </c>
      <c r="I136" s="31">
        <f t="shared" si="13"/>
        <v>34</v>
      </c>
      <c r="J136" s="31">
        <f t="shared" si="14"/>
        <v>0</v>
      </c>
      <c r="K136" s="31">
        <f t="shared" si="15"/>
        <v>34</v>
      </c>
    </row>
    <row r="137" spans="1:11">
      <c r="A137" s="31">
        <f t="shared" si="8"/>
        <v>18</v>
      </c>
      <c r="B137" s="32">
        <f t="shared" si="9"/>
        <v>5</v>
      </c>
      <c r="C137" s="32">
        <f t="shared" ref="C137:C168" si="16">IF(A137&gt;$M$5,$M$5*$G$6+$E$6,A137*$G$6+$E$6)</f>
        <v>5</v>
      </c>
      <c r="D137" s="36">
        <f t="shared" si="10"/>
        <v>15</v>
      </c>
      <c r="E137" s="31">
        <f t="shared" si="11"/>
        <v>21</v>
      </c>
      <c r="G137" s="31">
        <f t="shared" si="12"/>
        <v>0</v>
      </c>
      <c r="H137" s="53">
        <f>IF(OR(A137=A136,D137=D136),0,ABS(B137-E137))</f>
        <v>0</v>
      </c>
      <c r="I137" s="31">
        <f t="shared" si="13"/>
        <v>34</v>
      </c>
      <c r="J137" s="31">
        <f t="shared" si="14"/>
        <v>0</v>
      </c>
      <c r="K137" s="31">
        <f t="shared" si="15"/>
        <v>34</v>
      </c>
    </row>
    <row r="138" spans="1:11">
      <c r="A138" s="31">
        <f t="shared" ref="A138:A169" si="17">IF(A137&lt;$M$5,A137+1,$M$5)</f>
        <v>18</v>
      </c>
      <c r="B138" s="32">
        <f t="shared" si="9"/>
        <v>5</v>
      </c>
      <c r="C138" s="32">
        <f t="shared" si="16"/>
        <v>5</v>
      </c>
      <c r="D138" s="36">
        <f t="shared" si="10"/>
        <v>15</v>
      </c>
      <c r="E138" s="31">
        <f t="shared" si="11"/>
        <v>21</v>
      </c>
      <c r="G138" s="31">
        <f t="shared" si="12"/>
        <v>0</v>
      </c>
      <c r="H138" s="53">
        <f>IF(OR(A138=A137,D138=D137),0,ABS(B138-E138))</f>
        <v>0</v>
      </c>
      <c r="I138" s="31">
        <f t="shared" si="13"/>
        <v>34</v>
      </c>
      <c r="J138" s="31">
        <f t="shared" si="14"/>
        <v>0</v>
      </c>
      <c r="K138" s="31">
        <f t="shared" si="15"/>
        <v>34</v>
      </c>
    </row>
    <row r="139" spans="1:11">
      <c r="A139" s="31">
        <f t="shared" si="17"/>
        <v>18</v>
      </c>
      <c r="B139" s="32">
        <f t="shared" si="9"/>
        <v>5</v>
      </c>
      <c r="C139" s="32">
        <f t="shared" si="16"/>
        <v>5</v>
      </c>
      <c r="D139" s="36">
        <f t="shared" si="10"/>
        <v>15</v>
      </c>
      <c r="E139" s="31">
        <f t="shared" si="11"/>
        <v>21</v>
      </c>
      <c r="G139" s="31">
        <f t="shared" si="12"/>
        <v>0</v>
      </c>
      <c r="H139" s="53">
        <f>IF(OR(A139=A138,D139=D138),0,ABS(B139-E139))</f>
        <v>0</v>
      </c>
      <c r="I139" s="31">
        <f t="shared" si="13"/>
        <v>34</v>
      </c>
      <c r="J139" s="31">
        <f t="shared" si="14"/>
        <v>0</v>
      </c>
      <c r="K139" s="31">
        <f t="shared" si="15"/>
        <v>34</v>
      </c>
    </row>
    <row r="140" spans="1:11">
      <c r="A140" s="31">
        <f t="shared" si="17"/>
        <v>18</v>
      </c>
      <c r="B140" s="32">
        <f t="shared" si="9"/>
        <v>5</v>
      </c>
      <c r="C140" s="32">
        <f t="shared" si="16"/>
        <v>5</v>
      </c>
      <c r="D140" s="36">
        <f t="shared" si="10"/>
        <v>15</v>
      </c>
      <c r="E140" s="31">
        <f t="shared" si="11"/>
        <v>21</v>
      </c>
      <c r="G140" s="31">
        <f t="shared" si="12"/>
        <v>0</v>
      </c>
      <c r="H140" s="53">
        <f>IF(OR(A140=A139,D140=D139),0,ABS(B140-E140))</f>
        <v>0</v>
      </c>
      <c r="I140" s="31">
        <f t="shared" si="13"/>
        <v>34</v>
      </c>
      <c r="J140" s="31">
        <f t="shared" si="14"/>
        <v>0</v>
      </c>
      <c r="K140" s="31">
        <f t="shared" si="15"/>
        <v>34</v>
      </c>
    </row>
    <row r="141" spans="1:11">
      <c r="A141" s="31">
        <f t="shared" si="17"/>
        <v>18</v>
      </c>
      <c r="B141" s="32">
        <f t="shared" si="9"/>
        <v>5</v>
      </c>
      <c r="C141" s="32">
        <f t="shared" si="16"/>
        <v>5</v>
      </c>
      <c r="D141" s="36">
        <f t="shared" si="10"/>
        <v>15</v>
      </c>
      <c r="E141" s="31">
        <f t="shared" si="11"/>
        <v>21</v>
      </c>
      <c r="G141" s="31">
        <f t="shared" si="12"/>
        <v>0</v>
      </c>
      <c r="H141" s="53">
        <f>IF(OR(A141=A140,D141=D140),0,ABS(B141-E141))</f>
        <v>0</v>
      </c>
      <c r="I141" s="31">
        <f t="shared" si="13"/>
        <v>34</v>
      </c>
      <c r="J141" s="31">
        <f t="shared" si="14"/>
        <v>0</v>
      </c>
      <c r="K141" s="31">
        <f t="shared" si="15"/>
        <v>34</v>
      </c>
    </row>
    <row r="142" spans="1:11">
      <c r="A142" s="31">
        <f t="shared" si="17"/>
        <v>18</v>
      </c>
      <c r="B142" s="32">
        <f t="shared" si="9"/>
        <v>5</v>
      </c>
      <c r="C142" s="32">
        <f t="shared" si="16"/>
        <v>5</v>
      </c>
      <c r="D142" s="36">
        <f t="shared" si="10"/>
        <v>15</v>
      </c>
      <c r="E142" s="31">
        <f t="shared" si="11"/>
        <v>21</v>
      </c>
      <c r="G142" s="31">
        <f t="shared" si="12"/>
        <v>0</v>
      </c>
      <c r="H142" s="53">
        <f>IF(OR(A142=A141,D142=D141),0,ABS(B142-E142))</f>
        <v>0</v>
      </c>
      <c r="I142" s="31">
        <f t="shared" si="13"/>
        <v>34</v>
      </c>
      <c r="J142" s="31">
        <f t="shared" si="14"/>
        <v>0</v>
      </c>
      <c r="K142" s="31">
        <f t="shared" si="15"/>
        <v>34</v>
      </c>
    </row>
    <row r="143" spans="1:11">
      <c r="A143" s="31">
        <f t="shared" si="17"/>
        <v>18</v>
      </c>
      <c r="B143" s="32">
        <f t="shared" si="9"/>
        <v>5</v>
      </c>
      <c r="C143" s="32">
        <f t="shared" si="16"/>
        <v>5</v>
      </c>
      <c r="D143" s="36">
        <f t="shared" si="10"/>
        <v>15</v>
      </c>
      <c r="E143" s="31">
        <f t="shared" si="11"/>
        <v>21</v>
      </c>
      <c r="G143" s="31">
        <f t="shared" si="12"/>
        <v>0</v>
      </c>
      <c r="H143" s="53">
        <f>IF(OR(A143=A142,D143=D142),0,ABS(B143-E143))</f>
        <v>0</v>
      </c>
      <c r="I143" s="31">
        <f t="shared" si="13"/>
        <v>34</v>
      </c>
      <c r="J143" s="31">
        <f t="shared" si="14"/>
        <v>0</v>
      </c>
      <c r="K143" s="31">
        <f t="shared" si="15"/>
        <v>34</v>
      </c>
    </row>
    <row r="144" spans="1:11">
      <c r="A144" s="31">
        <f t="shared" si="17"/>
        <v>18</v>
      </c>
      <c r="B144" s="32">
        <f t="shared" si="9"/>
        <v>5</v>
      </c>
      <c r="C144" s="32">
        <f t="shared" si="16"/>
        <v>5</v>
      </c>
      <c r="D144" s="36">
        <f t="shared" si="10"/>
        <v>15</v>
      </c>
      <c r="E144" s="31">
        <f t="shared" si="11"/>
        <v>21</v>
      </c>
      <c r="G144" s="31">
        <f t="shared" si="12"/>
        <v>0</v>
      </c>
      <c r="H144" s="53">
        <f>IF(OR(A144=A143,D144=D143),0,ABS(B144-E144))</f>
        <v>0</v>
      </c>
      <c r="I144" s="31">
        <f t="shared" si="13"/>
        <v>34</v>
      </c>
      <c r="J144" s="31">
        <f t="shared" si="14"/>
        <v>0</v>
      </c>
      <c r="K144" s="31">
        <f t="shared" si="15"/>
        <v>34</v>
      </c>
    </row>
    <row r="145" spans="1:11">
      <c r="A145" s="31">
        <f t="shared" si="17"/>
        <v>18</v>
      </c>
      <c r="B145" s="32">
        <f t="shared" si="9"/>
        <v>5</v>
      </c>
      <c r="C145" s="32">
        <f t="shared" si="16"/>
        <v>5</v>
      </c>
      <c r="D145" s="36">
        <f t="shared" si="10"/>
        <v>15</v>
      </c>
      <c r="E145" s="31">
        <f t="shared" si="11"/>
        <v>21</v>
      </c>
      <c r="G145" s="31">
        <f t="shared" si="12"/>
        <v>0</v>
      </c>
      <c r="H145" s="53">
        <f>IF(OR(A145=A144,D145=D144),0,ABS(B145-E145))</f>
        <v>0</v>
      </c>
      <c r="I145" s="31">
        <f t="shared" si="13"/>
        <v>34</v>
      </c>
      <c r="J145" s="31">
        <f t="shared" si="14"/>
        <v>0</v>
      </c>
      <c r="K145" s="31">
        <f t="shared" si="15"/>
        <v>34</v>
      </c>
    </row>
    <row r="146" spans="1:11">
      <c r="A146" s="31">
        <f t="shared" si="17"/>
        <v>18</v>
      </c>
      <c r="B146" s="32">
        <f t="shared" si="9"/>
        <v>5</v>
      </c>
      <c r="C146" s="32">
        <f t="shared" si="16"/>
        <v>5</v>
      </c>
      <c r="D146" s="36">
        <f t="shared" si="10"/>
        <v>15</v>
      </c>
      <c r="E146" s="31">
        <f t="shared" si="11"/>
        <v>21</v>
      </c>
      <c r="G146" s="31">
        <f t="shared" si="12"/>
        <v>0</v>
      </c>
      <c r="H146" s="53">
        <f>IF(OR(A146=A145,D146=D145),0,ABS(B146-E146))</f>
        <v>0</v>
      </c>
      <c r="I146" s="31">
        <f t="shared" si="13"/>
        <v>34</v>
      </c>
      <c r="J146" s="31">
        <f t="shared" si="14"/>
        <v>0</v>
      </c>
      <c r="K146" s="31">
        <f t="shared" si="15"/>
        <v>34</v>
      </c>
    </row>
    <row r="147" spans="1:11">
      <c r="A147" s="31">
        <f t="shared" si="17"/>
        <v>18</v>
      </c>
      <c r="B147" s="32">
        <f t="shared" si="9"/>
        <v>5</v>
      </c>
      <c r="C147" s="32">
        <f t="shared" si="16"/>
        <v>5</v>
      </c>
      <c r="D147" s="36">
        <f t="shared" si="10"/>
        <v>15</v>
      </c>
      <c r="E147" s="31">
        <f t="shared" si="11"/>
        <v>21</v>
      </c>
      <c r="G147" s="31">
        <f t="shared" si="12"/>
        <v>0</v>
      </c>
      <c r="H147" s="53">
        <f>IF(OR(A147=A146,D147=D146),0,ABS(B147-E147))</f>
        <v>0</v>
      </c>
      <c r="I147" s="31">
        <f t="shared" si="13"/>
        <v>34</v>
      </c>
      <c r="J147" s="31">
        <f t="shared" si="14"/>
        <v>0</v>
      </c>
      <c r="K147" s="31">
        <f t="shared" si="15"/>
        <v>34</v>
      </c>
    </row>
    <row r="148" spans="1:11">
      <c r="A148" s="31">
        <f t="shared" si="17"/>
        <v>18</v>
      </c>
      <c r="B148" s="32">
        <f t="shared" si="9"/>
        <v>5</v>
      </c>
      <c r="C148" s="32">
        <f t="shared" si="16"/>
        <v>5</v>
      </c>
      <c r="D148" s="36">
        <f t="shared" si="10"/>
        <v>15</v>
      </c>
      <c r="E148" s="31">
        <f t="shared" si="11"/>
        <v>21</v>
      </c>
      <c r="G148" s="31">
        <f t="shared" si="12"/>
        <v>0</v>
      </c>
      <c r="H148" s="53">
        <f>IF(OR(A148=A147,D148=D147),0,ABS(B148-E148))</f>
        <v>0</v>
      </c>
      <c r="I148" s="31">
        <f t="shared" si="13"/>
        <v>34</v>
      </c>
      <c r="J148" s="31">
        <f t="shared" si="14"/>
        <v>0</v>
      </c>
      <c r="K148" s="31">
        <f t="shared" si="15"/>
        <v>34</v>
      </c>
    </row>
    <row r="149" spans="1:11">
      <c r="A149" s="31">
        <f t="shared" si="17"/>
        <v>18</v>
      </c>
      <c r="B149" s="32">
        <f t="shared" si="9"/>
        <v>5</v>
      </c>
      <c r="C149" s="32">
        <f t="shared" si="16"/>
        <v>5</v>
      </c>
      <c r="D149" s="36">
        <f t="shared" si="10"/>
        <v>15</v>
      </c>
      <c r="E149" s="31">
        <f t="shared" si="11"/>
        <v>21</v>
      </c>
      <c r="G149" s="31">
        <f t="shared" si="12"/>
        <v>0</v>
      </c>
      <c r="H149" s="53">
        <f>IF(OR(A149=A148,D149=D148),0,ABS(B149-E149))</f>
        <v>0</v>
      </c>
      <c r="I149" s="31">
        <f t="shared" si="13"/>
        <v>34</v>
      </c>
      <c r="J149" s="31">
        <f t="shared" si="14"/>
        <v>0</v>
      </c>
      <c r="K149" s="31">
        <f t="shared" si="15"/>
        <v>34</v>
      </c>
    </row>
    <row r="150" spans="1:11">
      <c r="A150" s="31">
        <f t="shared" si="17"/>
        <v>18</v>
      </c>
      <c r="B150" s="32">
        <f t="shared" si="9"/>
        <v>5</v>
      </c>
      <c r="C150" s="32">
        <f t="shared" si="16"/>
        <v>5</v>
      </c>
      <c r="D150" s="36">
        <f t="shared" si="10"/>
        <v>15</v>
      </c>
      <c r="E150" s="31">
        <f t="shared" si="11"/>
        <v>21</v>
      </c>
      <c r="G150" s="31">
        <f t="shared" si="12"/>
        <v>0</v>
      </c>
      <c r="H150" s="53">
        <f>IF(OR(A150=A149,D150=D149),0,ABS(B150-E150))</f>
        <v>0</v>
      </c>
      <c r="I150" s="31">
        <f t="shared" si="13"/>
        <v>34</v>
      </c>
      <c r="J150" s="31">
        <f t="shared" si="14"/>
        <v>0</v>
      </c>
      <c r="K150" s="31">
        <f t="shared" si="15"/>
        <v>34</v>
      </c>
    </row>
    <row r="151" spans="1:11">
      <c r="A151" s="31">
        <f t="shared" si="17"/>
        <v>18</v>
      </c>
      <c r="B151" s="32">
        <f t="shared" si="9"/>
        <v>5</v>
      </c>
      <c r="C151" s="32">
        <f t="shared" si="16"/>
        <v>5</v>
      </c>
      <c r="D151" s="36">
        <f t="shared" si="10"/>
        <v>15</v>
      </c>
      <c r="E151" s="31">
        <f t="shared" si="11"/>
        <v>21</v>
      </c>
      <c r="G151" s="31">
        <f t="shared" si="12"/>
        <v>0</v>
      </c>
      <c r="H151" s="53">
        <f>IF(OR(A151=A150,D151=D150),0,ABS(B151-E151))</f>
        <v>0</v>
      </c>
      <c r="I151" s="31">
        <f t="shared" si="13"/>
        <v>34</v>
      </c>
      <c r="J151" s="31">
        <f t="shared" si="14"/>
        <v>0</v>
      </c>
      <c r="K151" s="31">
        <f t="shared" si="15"/>
        <v>34</v>
      </c>
    </row>
    <row r="152" spans="1:11">
      <c r="A152" s="31">
        <f t="shared" si="17"/>
        <v>18</v>
      </c>
      <c r="B152" s="32">
        <f t="shared" si="9"/>
        <v>5</v>
      </c>
      <c r="C152" s="32">
        <f t="shared" si="16"/>
        <v>5</v>
      </c>
      <c r="D152" s="36">
        <f t="shared" si="10"/>
        <v>15</v>
      </c>
      <c r="E152" s="31">
        <f t="shared" si="11"/>
        <v>21</v>
      </c>
      <c r="G152" s="31">
        <f t="shared" si="12"/>
        <v>0</v>
      </c>
      <c r="H152" s="53">
        <f>IF(OR(A152=A151,D152=D151),0,ABS(B152-E152))</f>
        <v>0</v>
      </c>
      <c r="I152" s="31">
        <f t="shared" si="13"/>
        <v>34</v>
      </c>
      <c r="J152" s="31">
        <f t="shared" si="14"/>
        <v>0</v>
      </c>
      <c r="K152" s="31">
        <f t="shared" si="15"/>
        <v>34</v>
      </c>
    </row>
    <row r="153" spans="1:11">
      <c r="A153" s="31">
        <f t="shared" si="17"/>
        <v>18</v>
      </c>
      <c r="B153" s="32">
        <f t="shared" si="9"/>
        <v>5</v>
      </c>
      <c r="C153" s="32">
        <f t="shared" si="16"/>
        <v>5</v>
      </c>
      <c r="D153" s="36">
        <f t="shared" si="10"/>
        <v>15</v>
      </c>
      <c r="E153" s="31">
        <f t="shared" si="11"/>
        <v>21</v>
      </c>
      <c r="G153" s="31">
        <f t="shared" si="12"/>
        <v>0</v>
      </c>
      <c r="H153" s="53">
        <f>IF(OR(A153=A152,D153=D152),0,ABS(B153-E153))</f>
        <v>0</v>
      </c>
      <c r="I153" s="31">
        <f t="shared" si="13"/>
        <v>34</v>
      </c>
      <c r="J153" s="31">
        <f t="shared" si="14"/>
        <v>0</v>
      </c>
      <c r="K153" s="31">
        <f t="shared" si="15"/>
        <v>34</v>
      </c>
    </row>
    <row r="154" spans="1:11">
      <c r="A154" s="31">
        <f t="shared" si="17"/>
        <v>18</v>
      </c>
      <c r="B154" s="32">
        <f t="shared" si="9"/>
        <v>5</v>
      </c>
      <c r="C154" s="32">
        <f t="shared" si="16"/>
        <v>5</v>
      </c>
      <c r="D154" s="36">
        <f t="shared" si="10"/>
        <v>15</v>
      </c>
      <c r="E154" s="31">
        <f t="shared" si="11"/>
        <v>21</v>
      </c>
      <c r="G154" s="31">
        <f t="shared" si="12"/>
        <v>0</v>
      </c>
      <c r="H154" s="53">
        <f>IF(OR(A154=A153,D154=D153),0,ABS(B154-E154))</f>
        <v>0</v>
      </c>
      <c r="I154" s="31">
        <f t="shared" si="13"/>
        <v>34</v>
      </c>
      <c r="J154" s="31">
        <f t="shared" si="14"/>
        <v>0</v>
      </c>
      <c r="K154" s="31">
        <f t="shared" si="15"/>
        <v>34</v>
      </c>
    </row>
    <row r="155" spans="1:11">
      <c r="A155" s="31">
        <f t="shared" si="17"/>
        <v>18</v>
      </c>
      <c r="B155" s="32">
        <f t="shared" si="9"/>
        <v>5</v>
      </c>
      <c r="C155" s="32">
        <f t="shared" si="16"/>
        <v>5</v>
      </c>
      <c r="D155" s="36">
        <f t="shared" si="10"/>
        <v>15</v>
      </c>
      <c r="E155" s="31">
        <f t="shared" si="11"/>
        <v>21</v>
      </c>
      <c r="G155" s="31">
        <f t="shared" si="12"/>
        <v>0</v>
      </c>
      <c r="H155" s="53">
        <f>IF(OR(A155=A154,D155=D154),0,ABS(B155-E155))</f>
        <v>0</v>
      </c>
      <c r="I155" s="31">
        <f t="shared" si="13"/>
        <v>34</v>
      </c>
      <c r="J155" s="31">
        <f t="shared" si="14"/>
        <v>0</v>
      </c>
      <c r="K155" s="31">
        <f t="shared" si="15"/>
        <v>34</v>
      </c>
    </row>
    <row r="156" spans="1:11">
      <c r="A156" s="31">
        <f t="shared" si="17"/>
        <v>18</v>
      </c>
      <c r="B156" s="32">
        <f t="shared" si="9"/>
        <v>5</v>
      </c>
      <c r="C156" s="32">
        <f t="shared" si="16"/>
        <v>5</v>
      </c>
      <c r="D156" s="36">
        <f t="shared" si="10"/>
        <v>15</v>
      </c>
      <c r="E156" s="31">
        <f t="shared" si="11"/>
        <v>21</v>
      </c>
      <c r="G156" s="31">
        <f t="shared" si="12"/>
        <v>0</v>
      </c>
      <c r="H156" s="53">
        <f>IF(OR(A156=A155,D156=D155),0,ABS(B156-E156))</f>
        <v>0</v>
      </c>
      <c r="I156" s="31">
        <f t="shared" si="13"/>
        <v>34</v>
      </c>
      <c r="J156" s="31">
        <f t="shared" si="14"/>
        <v>0</v>
      </c>
      <c r="K156" s="31">
        <f t="shared" si="15"/>
        <v>34</v>
      </c>
    </row>
    <row r="157" spans="1:11">
      <c r="A157" s="31">
        <f t="shared" si="17"/>
        <v>18</v>
      </c>
      <c r="B157" s="32">
        <f t="shared" si="9"/>
        <v>5</v>
      </c>
      <c r="C157" s="32">
        <f t="shared" si="16"/>
        <v>5</v>
      </c>
      <c r="D157" s="36">
        <f t="shared" si="10"/>
        <v>15</v>
      </c>
      <c r="E157" s="31">
        <f t="shared" si="11"/>
        <v>21</v>
      </c>
      <c r="G157" s="31">
        <f t="shared" si="12"/>
        <v>0</v>
      </c>
      <c r="H157" s="53">
        <f>IF(OR(A157=A156,D157=D156),0,ABS(B157-E157))</f>
        <v>0</v>
      </c>
      <c r="I157" s="31">
        <f t="shared" si="13"/>
        <v>34</v>
      </c>
      <c r="J157" s="31">
        <f t="shared" si="14"/>
        <v>0</v>
      </c>
      <c r="K157" s="31">
        <f t="shared" si="15"/>
        <v>34</v>
      </c>
    </row>
    <row r="158" spans="1:11">
      <c r="A158" s="31">
        <f t="shared" si="17"/>
        <v>18</v>
      </c>
      <c r="B158" s="32">
        <f t="shared" si="9"/>
        <v>5</v>
      </c>
      <c r="C158" s="32">
        <f t="shared" si="16"/>
        <v>5</v>
      </c>
      <c r="D158" s="36">
        <f t="shared" si="10"/>
        <v>15</v>
      </c>
      <c r="E158" s="31">
        <f t="shared" si="11"/>
        <v>21</v>
      </c>
      <c r="G158" s="31">
        <f t="shared" si="12"/>
        <v>0</v>
      </c>
      <c r="H158" s="53">
        <f>IF(OR(A158=A157,D158=D157),0,ABS(B158-E158))</f>
        <v>0</v>
      </c>
      <c r="I158" s="31">
        <f t="shared" si="13"/>
        <v>34</v>
      </c>
      <c r="J158" s="31">
        <f t="shared" si="14"/>
        <v>0</v>
      </c>
      <c r="K158" s="31">
        <f t="shared" si="15"/>
        <v>34</v>
      </c>
    </row>
    <row r="159" spans="1:11">
      <c r="A159" s="31">
        <f t="shared" si="17"/>
        <v>18</v>
      </c>
      <c r="B159" s="32">
        <f t="shared" si="9"/>
        <v>5</v>
      </c>
      <c r="C159" s="32">
        <f t="shared" si="16"/>
        <v>5</v>
      </c>
      <c r="D159" s="36">
        <f t="shared" si="10"/>
        <v>15</v>
      </c>
      <c r="E159" s="31">
        <f t="shared" si="11"/>
        <v>21</v>
      </c>
      <c r="G159" s="31">
        <f t="shared" si="12"/>
        <v>0</v>
      </c>
      <c r="H159" s="53">
        <f>IF(OR(A159=A158,D159=D158),0,ABS(B159-E159))</f>
        <v>0</v>
      </c>
      <c r="I159" s="31">
        <f t="shared" si="13"/>
        <v>34</v>
      </c>
      <c r="J159" s="31">
        <f t="shared" si="14"/>
        <v>0</v>
      </c>
      <c r="K159" s="31">
        <f t="shared" si="15"/>
        <v>34</v>
      </c>
    </row>
    <row r="160" spans="1:11">
      <c r="A160" s="31">
        <f t="shared" si="17"/>
        <v>18</v>
      </c>
      <c r="B160" s="32">
        <f t="shared" si="9"/>
        <v>5</v>
      </c>
      <c r="C160" s="32">
        <f t="shared" si="16"/>
        <v>5</v>
      </c>
      <c r="D160" s="36">
        <f t="shared" si="10"/>
        <v>15</v>
      </c>
      <c r="E160" s="31">
        <f t="shared" si="11"/>
        <v>21</v>
      </c>
      <c r="G160" s="31">
        <f t="shared" si="12"/>
        <v>0</v>
      </c>
      <c r="H160" s="53">
        <f>IF(OR(A160=A159,D160=D159),0,ABS(B160-E160))</f>
        <v>0</v>
      </c>
      <c r="I160" s="31">
        <f t="shared" si="13"/>
        <v>34</v>
      </c>
      <c r="J160" s="31">
        <f t="shared" si="14"/>
        <v>0</v>
      </c>
      <c r="K160" s="31">
        <f t="shared" si="15"/>
        <v>34</v>
      </c>
    </row>
    <row r="161" spans="1:11">
      <c r="A161" s="31">
        <f t="shared" si="17"/>
        <v>18</v>
      </c>
      <c r="B161" s="32">
        <f t="shared" si="9"/>
        <v>5</v>
      </c>
      <c r="C161" s="32">
        <f t="shared" si="16"/>
        <v>5</v>
      </c>
      <c r="D161" s="36">
        <f t="shared" si="10"/>
        <v>15</v>
      </c>
      <c r="E161" s="31">
        <f t="shared" si="11"/>
        <v>21</v>
      </c>
      <c r="G161" s="31">
        <f t="shared" si="12"/>
        <v>0</v>
      </c>
      <c r="H161" s="53">
        <f>IF(OR(A161=A160,D161=D160),0,ABS(B161-E161))</f>
        <v>0</v>
      </c>
      <c r="I161" s="31">
        <f t="shared" si="13"/>
        <v>34</v>
      </c>
      <c r="J161" s="31">
        <f t="shared" si="14"/>
        <v>0</v>
      </c>
      <c r="K161" s="31">
        <f t="shared" si="15"/>
        <v>34</v>
      </c>
    </row>
    <row r="162" spans="1:11">
      <c r="A162" s="31">
        <f t="shared" si="17"/>
        <v>18</v>
      </c>
      <c r="B162" s="32">
        <f t="shared" si="9"/>
        <v>5</v>
      </c>
      <c r="C162" s="32">
        <f t="shared" si="16"/>
        <v>5</v>
      </c>
      <c r="D162" s="36">
        <f t="shared" si="10"/>
        <v>15</v>
      </c>
      <c r="E162" s="31">
        <f t="shared" si="11"/>
        <v>21</v>
      </c>
      <c r="G162" s="31">
        <f t="shared" si="12"/>
        <v>0</v>
      </c>
      <c r="H162" s="53">
        <f>IF(OR(A162=A161,D162=D161),0,ABS(B162-E162))</f>
        <v>0</v>
      </c>
      <c r="I162" s="31">
        <f t="shared" si="13"/>
        <v>34</v>
      </c>
      <c r="J162" s="31">
        <f t="shared" si="14"/>
        <v>0</v>
      </c>
      <c r="K162" s="31">
        <f t="shared" si="15"/>
        <v>34</v>
      </c>
    </row>
    <row r="163" spans="1:11">
      <c r="A163" s="31">
        <f t="shared" si="17"/>
        <v>18</v>
      </c>
      <c r="B163" s="32">
        <f t="shared" si="9"/>
        <v>5</v>
      </c>
      <c r="C163" s="32">
        <f t="shared" si="16"/>
        <v>5</v>
      </c>
      <c r="D163" s="36">
        <f t="shared" si="10"/>
        <v>15</v>
      </c>
      <c r="E163" s="31">
        <f t="shared" si="11"/>
        <v>21</v>
      </c>
      <c r="G163" s="31">
        <f t="shared" si="12"/>
        <v>0</v>
      </c>
      <c r="H163" s="53">
        <f>IF(OR(A163=A162,D163=D162),0,ABS(B163-E163))</f>
        <v>0</v>
      </c>
      <c r="I163" s="31">
        <f t="shared" si="13"/>
        <v>34</v>
      </c>
      <c r="J163" s="31">
        <f t="shared" si="14"/>
        <v>0</v>
      </c>
      <c r="K163" s="31">
        <f t="shared" si="15"/>
        <v>34</v>
      </c>
    </row>
    <row r="164" spans="1:11">
      <c r="A164" s="31">
        <f t="shared" si="17"/>
        <v>18</v>
      </c>
      <c r="B164" s="32">
        <f t="shared" si="9"/>
        <v>5</v>
      </c>
      <c r="C164" s="32">
        <f t="shared" si="16"/>
        <v>5</v>
      </c>
      <c r="D164" s="36">
        <f t="shared" si="10"/>
        <v>15</v>
      </c>
      <c r="E164" s="31">
        <f t="shared" si="11"/>
        <v>21</v>
      </c>
      <c r="G164" s="31">
        <f t="shared" si="12"/>
        <v>0</v>
      </c>
      <c r="H164" s="53">
        <f>IF(OR(A164=A163,D164=D163),0,ABS(B164-E164))</f>
        <v>0</v>
      </c>
      <c r="I164" s="31">
        <f t="shared" si="13"/>
        <v>34</v>
      </c>
      <c r="J164" s="31">
        <f t="shared" si="14"/>
        <v>0</v>
      </c>
      <c r="K164" s="31">
        <f t="shared" si="15"/>
        <v>34</v>
      </c>
    </row>
    <row r="165" spans="1:11">
      <c r="A165" s="31">
        <f t="shared" si="17"/>
        <v>18</v>
      </c>
      <c r="B165" s="32">
        <f t="shared" si="9"/>
        <v>5</v>
      </c>
      <c r="C165" s="32">
        <f t="shared" si="16"/>
        <v>5</v>
      </c>
      <c r="D165" s="36">
        <f t="shared" si="10"/>
        <v>15</v>
      </c>
      <c r="E165" s="31">
        <f t="shared" si="11"/>
        <v>21</v>
      </c>
      <c r="G165" s="31">
        <f t="shared" si="12"/>
        <v>0</v>
      </c>
      <c r="H165" s="53">
        <f>IF(OR(A165=A164,D165=D164),0,ABS(B165-E165))</f>
        <v>0</v>
      </c>
      <c r="I165" s="31">
        <f t="shared" si="13"/>
        <v>34</v>
      </c>
      <c r="J165" s="31">
        <f t="shared" si="14"/>
        <v>0</v>
      </c>
      <c r="K165" s="31">
        <f t="shared" si="15"/>
        <v>34</v>
      </c>
    </row>
    <row r="166" spans="1:11">
      <c r="A166" s="31">
        <f t="shared" si="17"/>
        <v>18</v>
      </c>
      <c r="B166" s="32">
        <f t="shared" si="9"/>
        <v>5</v>
      </c>
      <c r="C166" s="32">
        <f t="shared" si="16"/>
        <v>5</v>
      </c>
      <c r="D166" s="36">
        <f t="shared" si="10"/>
        <v>15</v>
      </c>
      <c r="E166" s="31">
        <f t="shared" si="11"/>
        <v>21</v>
      </c>
      <c r="G166" s="31">
        <f t="shared" si="12"/>
        <v>0</v>
      </c>
      <c r="H166" s="53">
        <f>IF(OR(A166=A165,D166=D165),0,ABS(B166-E166))</f>
        <v>0</v>
      </c>
      <c r="I166" s="31">
        <f t="shared" si="13"/>
        <v>34</v>
      </c>
      <c r="J166" s="31">
        <f t="shared" si="14"/>
        <v>0</v>
      </c>
      <c r="K166" s="31">
        <f t="shared" si="15"/>
        <v>34</v>
      </c>
    </row>
    <row r="167" spans="1:11">
      <c r="A167" s="31">
        <f t="shared" si="17"/>
        <v>18</v>
      </c>
      <c r="B167" s="32">
        <f t="shared" si="9"/>
        <v>5</v>
      </c>
      <c r="C167" s="32">
        <f t="shared" si="16"/>
        <v>5</v>
      </c>
      <c r="D167" s="36">
        <f t="shared" si="10"/>
        <v>15</v>
      </c>
      <c r="E167" s="31">
        <f t="shared" si="11"/>
        <v>21</v>
      </c>
      <c r="G167" s="31">
        <f t="shared" si="12"/>
        <v>0</v>
      </c>
      <c r="H167" s="53">
        <f>IF(OR(A167=A166,D167=D166),0,ABS(B167-E167))</f>
        <v>0</v>
      </c>
      <c r="I167" s="31">
        <f t="shared" si="13"/>
        <v>34</v>
      </c>
      <c r="J167" s="31">
        <f t="shared" si="14"/>
        <v>0</v>
      </c>
      <c r="K167" s="31">
        <f t="shared" si="15"/>
        <v>34</v>
      </c>
    </row>
    <row r="168" spans="1:11">
      <c r="A168" s="31">
        <f t="shared" si="17"/>
        <v>18</v>
      </c>
      <c r="B168" s="32">
        <f t="shared" si="9"/>
        <v>5</v>
      </c>
      <c r="C168" s="32">
        <f t="shared" si="16"/>
        <v>5</v>
      </c>
      <c r="D168" s="36">
        <f t="shared" si="10"/>
        <v>15</v>
      </c>
      <c r="E168" s="31">
        <f t="shared" si="11"/>
        <v>21</v>
      </c>
      <c r="G168" s="31">
        <f t="shared" si="12"/>
        <v>0</v>
      </c>
      <c r="H168" s="53">
        <f>IF(OR(A168=A167,D168=D167),0,ABS(B168-E168))</f>
        <v>0</v>
      </c>
      <c r="I168" s="31">
        <f t="shared" si="13"/>
        <v>34</v>
      </c>
      <c r="J168" s="31">
        <f t="shared" si="14"/>
        <v>0</v>
      </c>
      <c r="K168" s="31">
        <f t="shared" si="15"/>
        <v>34</v>
      </c>
    </row>
    <row r="169" spans="1:11">
      <c r="A169" s="31">
        <f t="shared" si="17"/>
        <v>18</v>
      </c>
      <c r="B169" s="32">
        <f t="shared" si="9"/>
        <v>5</v>
      </c>
      <c r="C169" s="32">
        <f t="shared" ref="C169:C180" si="18">IF(A169&gt;$M$5,$M$5*$G$6+$E$6,A169*$G$6+$E$6)</f>
        <v>5</v>
      </c>
      <c r="D169" s="36">
        <f t="shared" si="10"/>
        <v>15</v>
      </c>
      <c r="E169" s="31">
        <f t="shared" si="11"/>
        <v>21</v>
      </c>
      <c r="G169" s="31">
        <f t="shared" si="12"/>
        <v>0</v>
      </c>
      <c r="H169" s="53">
        <f>IF(OR(A169=A168,D169=D168),0,ABS(B169-E169))</f>
        <v>0</v>
      </c>
      <c r="I169" s="31">
        <f t="shared" si="13"/>
        <v>34</v>
      </c>
      <c r="J169" s="31">
        <f t="shared" si="14"/>
        <v>0</v>
      </c>
      <c r="K169" s="31">
        <f t="shared" si="15"/>
        <v>34</v>
      </c>
    </row>
    <row r="170" spans="1:11">
      <c r="A170" s="31">
        <f t="shared" ref="A170:A180" si="19">IF(A169&lt;$M$5,A169+1,$M$5)</f>
        <v>18</v>
      </c>
      <c r="B170" s="32">
        <f t="shared" si="9"/>
        <v>5</v>
      </c>
      <c r="C170" s="32">
        <f t="shared" si="18"/>
        <v>5</v>
      </c>
      <c r="D170" s="36">
        <f t="shared" si="10"/>
        <v>15</v>
      </c>
      <c r="E170" s="31">
        <f t="shared" si="11"/>
        <v>21</v>
      </c>
      <c r="G170" s="31">
        <f t="shared" si="12"/>
        <v>0</v>
      </c>
      <c r="H170" s="53">
        <f>IF(OR(A170=A169,D170=D169),0,ABS(B170-E170))</f>
        <v>0</v>
      </c>
      <c r="I170" s="31">
        <f t="shared" si="13"/>
        <v>34</v>
      </c>
      <c r="J170" s="31">
        <f t="shared" si="14"/>
        <v>0</v>
      </c>
      <c r="K170" s="31">
        <f t="shared" si="15"/>
        <v>34</v>
      </c>
    </row>
    <row r="171" spans="1:11">
      <c r="A171" s="31">
        <f t="shared" si="19"/>
        <v>18</v>
      </c>
      <c r="B171" s="32">
        <f t="shared" ref="B171:B180" si="20">IF(A171&gt;$M$5,($M$5-$J$5)*$G$5+$E$4,(A171-$J$5)*$G$5+$E$4)</f>
        <v>5</v>
      </c>
      <c r="C171" s="32">
        <f t="shared" si="18"/>
        <v>5</v>
      </c>
      <c r="D171" s="36">
        <f t="shared" ref="D171:D180" si="21">IF(ISBLANK(C76),D170,D170+1)</f>
        <v>15</v>
      </c>
      <c r="E171" s="31">
        <f t="shared" ref="E171:E180" si="22">IF(ISBLANK(C76),E170,C76)</f>
        <v>21</v>
      </c>
      <c r="G171" s="31">
        <f t="shared" ref="G171:G180" si="23">IF(OR(A171=A170,D171=D170),0,1)</f>
        <v>0</v>
      </c>
      <c r="H171" s="53">
        <f>IF(OR(A171=A170,D171=D170),0,ABS(B171-E171))</f>
        <v>0</v>
      </c>
      <c r="I171" s="31">
        <f t="shared" ref="I171:I180" si="24">H171+I170</f>
        <v>34</v>
      </c>
      <c r="J171" s="31">
        <f t="shared" ref="J171:J180" si="25">IF(OR(A171=A170,D171=D170),0,ABS(C171-E171))</f>
        <v>0</v>
      </c>
      <c r="K171" s="31">
        <f t="shared" ref="K171:K180" si="26">J171+K170</f>
        <v>34</v>
      </c>
    </row>
    <row r="172" spans="1:11">
      <c r="A172" s="31">
        <f t="shared" si="19"/>
        <v>18</v>
      </c>
      <c r="B172" s="32">
        <f t="shared" si="20"/>
        <v>5</v>
      </c>
      <c r="C172" s="32">
        <f t="shared" si="18"/>
        <v>5</v>
      </c>
      <c r="D172" s="36">
        <f t="shared" si="21"/>
        <v>15</v>
      </c>
      <c r="E172" s="31">
        <f t="shared" si="22"/>
        <v>21</v>
      </c>
      <c r="G172" s="31">
        <f t="shared" si="23"/>
        <v>0</v>
      </c>
      <c r="H172" s="53">
        <f>IF(OR(A172=A171,D172=D171),0,ABS(B172-E172))</f>
        <v>0</v>
      </c>
      <c r="I172" s="31">
        <f t="shared" si="24"/>
        <v>34</v>
      </c>
      <c r="J172" s="31">
        <f t="shared" si="25"/>
        <v>0</v>
      </c>
      <c r="K172" s="31">
        <f t="shared" si="26"/>
        <v>34</v>
      </c>
    </row>
    <row r="173" spans="1:11">
      <c r="A173" s="31">
        <f t="shared" si="19"/>
        <v>18</v>
      </c>
      <c r="B173" s="32">
        <f t="shared" si="20"/>
        <v>5</v>
      </c>
      <c r="C173" s="32">
        <f t="shared" si="18"/>
        <v>5</v>
      </c>
      <c r="D173" s="36">
        <f t="shared" si="21"/>
        <v>15</v>
      </c>
      <c r="E173" s="31">
        <f t="shared" si="22"/>
        <v>21</v>
      </c>
      <c r="G173" s="31">
        <f t="shared" si="23"/>
        <v>0</v>
      </c>
      <c r="H173" s="53">
        <f>IF(OR(A173=A172,D173=D172),0,ABS(B173-E173))</f>
        <v>0</v>
      </c>
      <c r="I173" s="31">
        <f t="shared" si="24"/>
        <v>34</v>
      </c>
      <c r="J173" s="31">
        <f t="shared" si="25"/>
        <v>0</v>
      </c>
      <c r="K173" s="31">
        <f t="shared" si="26"/>
        <v>34</v>
      </c>
    </row>
    <row r="174" spans="1:11">
      <c r="A174" s="31">
        <f t="shared" si="19"/>
        <v>18</v>
      </c>
      <c r="B174" s="32">
        <f t="shared" si="20"/>
        <v>5</v>
      </c>
      <c r="C174" s="32">
        <f t="shared" si="18"/>
        <v>5</v>
      </c>
      <c r="D174" s="36">
        <f t="shared" si="21"/>
        <v>15</v>
      </c>
      <c r="E174" s="31">
        <f t="shared" si="22"/>
        <v>21</v>
      </c>
      <c r="G174" s="31">
        <f t="shared" si="23"/>
        <v>0</v>
      </c>
      <c r="H174" s="53">
        <f>IF(OR(A174=A173,D174=D173),0,ABS(B174-E174))</f>
        <v>0</v>
      </c>
      <c r="I174" s="31">
        <f t="shared" si="24"/>
        <v>34</v>
      </c>
      <c r="J174" s="31">
        <f t="shared" si="25"/>
        <v>0</v>
      </c>
      <c r="K174" s="31">
        <f t="shared" si="26"/>
        <v>34</v>
      </c>
    </row>
    <row r="175" spans="1:11">
      <c r="A175" s="31">
        <f t="shared" si="19"/>
        <v>18</v>
      </c>
      <c r="B175" s="32">
        <f t="shared" si="20"/>
        <v>5</v>
      </c>
      <c r="C175" s="32">
        <f t="shared" si="18"/>
        <v>5</v>
      </c>
      <c r="D175" s="36">
        <f t="shared" si="21"/>
        <v>15</v>
      </c>
      <c r="E175" s="31">
        <f t="shared" si="22"/>
        <v>21</v>
      </c>
      <c r="G175" s="31">
        <f t="shared" si="23"/>
        <v>0</v>
      </c>
      <c r="H175" s="53">
        <f>IF(OR(A175=A174,D175=D174),0,ABS(B175-E175))</f>
        <v>0</v>
      </c>
      <c r="I175" s="31">
        <f t="shared" si="24"/>
        <v>34</v>
      </c>
      <c r="J175" s="31">
        <f t="shared" si="25"/>
        <v>0</v>
      </c>
      <c r="K175" s="31">
        <f t="shared" si="26"/>
        <v>34</v>
      </c>
    </row>
    <row r="176" spans="1:11">
      <c r="A176" s="31">
        <f t="shared" si="19"/>
        <v>18</v>
      </c>
      <c r="B176" s="32">
        <f t="shared" si="20"/>
        <v>5</v>
      </c>
      <c r="C176" s="32">
        <f t="shared" si="18"/>
        <v>5</v>
      </c>
      <c r="D176" s="36">
        <f t="shared" si="21"/>
        <v>15</v>
      </c>
      <c r="E176" s="31">
        <f t="shared" si="22"/>
        <v>21</v>
      </c>
      <c r="G176" s="31">
        <f t="shared" si="23"/>
        <v>0</v>
      </c>
      <c r="H176" s="53">
        <f>IF(OR(A176=A175,D176=D175),0,ABS(B176-E176))</f>
        <v>0</v>
      </c>
      <c r="I176" s="31">
        <f t="shared" si="24"/>
        <v>34</v>
      </c>
      <c r="J176" s="31">
        <f t="shared" si="25"/>
        <v>0</v>
      </c>
      <c r="K176" s="31">
        <f t="shared" si="26"/>
        <v>34</v>
      </c>
    </row>
    <row r="177" spans="1:11">
      <c r="A177" s="31">
        <f t="shared" si="19"/>
        <v>18</v>
      </c>
      <c r="B177" s="32">
        <f t="shared" si="20"/>
        <v>5</v>
      </c>
      <c r="C177" s="32">
        <f t="shared" si="18"/>
        <v>5</v>
      </c>
      <c r="D177" s="36">
        <f t="shared" si="21"/>
        <v>15</v>
      </c>
      <c r="E177" s="31">
        <f t="shared" si="22"/>
        <v>21</v>
      </c>
      <c r="G177" s="31">
        <f t="shared" si="23"/>
        <v>0</v>
      </c>
      <c r="H177" s="53">
        <f>IF(OR(A177=A176,D177=D176),0,ABS(B177-E177))</f>
        <v>0</v>
      </c>
      <c r="I177" s="31">
        <f t="shared" si="24"/>
        <v>34</v>
      </c>
      <c r="J177" s="31">
        <f t="shared" si="25"/>
        <v>0</v>
      </c>
      <c r="K177" s="31">
        <f t="shared" si="26"/>
        <v>34</v>
      </c>
    </row>
    <row r="178" spans="1:11">
      <c r="A178" s="31">
        <f t="shared" si="19"/>
        <v>18</v>
      </c>
      <c r="B178" s="32">
        <f t="shared" si="20"/>
        <v>5</v>
      </c>
      <c r="C178" s="32">
        <f t="shared" si="18"/>
        <v>5</v>
      </c>
      <c r="D178" s="36">
        <f t="shared" si="21"/>
        <v>15</v>
      </c>
      <c r="E178" s="31">
        <f t="shared" si="22"/>
        <v>21</v>
      </c>
      <c r="G178" s="31">
        <f t="shared" si="23"/>
        <v>0</v>
      </c>
      <c r="H178" s="53">
        <f>IF(OR(A178=A177,D178=D177),0,ABS(B178-E178))</f>
        <v>0</v>
      </c>
      <c r="I178" s="31">
        <f t="shared" si="24"/>
        <v>34</v>
      </c>
      <c r="J178" s="31">
        <f t="shared" si="25"/>
        <v>0</v>
      </c>
      <c r="K178" s="31">
        <f t="shared" si="26"/>
        <v>34</v>
      </c>
    </row>
    <row r="179" spans="1:11">
      <c r="A179" s="31">
        <f t="shared" si="19"/>
        <v>18</v>
      </c>
      <c r="B179" s="32">
        <f t="shared" si="20"/>
        <v>5</v>
      </c>
      <c r="C179" s="32">
        <f t="shared" si="18"/>
        <v>5</v>
      </c>
      <c r="D179" s="36">
        <f t="shared" si="21"/>
        <v>15</v>
      </c>
      <c r="E179" s="31">
        <f t="shared" si="22"/>
        <v>21</v>
      </c>
      <c r="G179" s="31">
        <f t="shared" si="23"/>
        <v>0</v>
      </c>
      <c r="H179" s="53">
        <f>IF(OR(A179=A178,D179=D178),0,ABS(B179-E179))</f>
        <v>0</v>
      </c>
      <c r="I179" s="31">
        <f t="shared" si="24"/>
        <v>34</v>
      </c>
      <c r="J179" s="31">
        <f t="shared" si="25"/>
        <v>0</v>
      </c>
      <c r="K179" s="31">
        <f t="shared" si="26"/>
        <v>34</v>
      </c>
    </row>
    <row r="180" spans="1:11">
      <c r="A180" s="31">
        <f t="shared" si="19"/>
        <v>18</v>
      </c>
      <c r="B180" s="32">
        <f t="shared" si="20"/>
        <v>5</v>
      </c>
      <c r="C180" s="32">
        <f t="shared" si="18"/>
        <v>5</v>
      </c>
      <c r="D180" s="36">
        <f t="shared" si="21"/>
        <v>15</v>
      </c>
      <c r="E180" s="31">
        <f t="shared" si="22"/>
        <v>21</v>
      </c>
      <c r="G180" s="31">
        <f t="shared" si="23"/>
        <v>0</v>
      </c>
      <c r="H180" s="53">
        <f>IF(OR(A180=A179,D180=D179),0,ABS(B180-E180))</f>
        <v>0</v>
      </c>
      <c r="I180" s="31">
        <f t="shared" si="24"/>
        <v>34</v>
      </c>
      <c r="J180" s="31">
        <f t="shared" si="25"/>
        <v>0</v>
      </c>
      <c r="K180" s="31">
        <f t="shared" si="26"/>
        <v>34</v>
      </c>
    </row>
    <row r="181" spans="1:11">
      <c r="A181" s="9"/>
      <c r="B181" s="33"/>
      <c r="C181" s="33"/>
      <c r="D181" s="9"/>
      <c r="G181" s="31">
        <f>SUM(G105:G180)</f>
        <v>16</v>
      </c>
    </row>
    <row r="182" spans="1:11">
      <c r="A182" s="9"/>
      <c r="B182" s="33"/>
      <c r="C182" s="33"/>
      <c r="D182" s="9"/>
      <c r="H182" s="31" t="s">
        <v>23</v>
      </c>
      <c r="I182" s="31">
        <f>I180/G181</f>
        <v>2.125</v>
      </c>
      <c r="J182" s="31"/>
      <c r="K182" s="31">
        <f>K180/G181</f>
        <v>2.125</v>
      </c>
    </row>
    <row r="183" spans="1:11">
      <c r="A183" s="9"/>
      <c r="B183" s="33"/>
      <c r="C183" s="33"/>
      <c r="D183" s="9"/>
    </row>
    <row r="184" spans="1:11">
      <c r="A184" s="9"/>
      <c r="B184" s="33"/>
      <c r="C184" s="33"/>
      <c r="D184" s="9"/>
    </row>
    <row r="185" spans="1:11">
      <c r="A185" s="9"/>
      <c r="B185" s="33"/>
      <c r="C185" s="33"/>
      <c r="D185" s="9"/>
    </row>
    <row r="186" spans="1:11">
      <c r="A186" s="9"/>
      <c r="B186" s="33"/>
      <c r="C186" s="33"/>
      <c r="D186" s="9"/>
    </row>
    <row r="187" spans="1:11">
      <c r="A187" s="9"/>
      <c r="B187" s="33"/>
      <c r="C187" s="33"/>
      <c r="D187" s="9"/>
    </row>
    <row r="188" spans="1:11">
      <c r="A188" s="9"/>
      <c r="B188" s="33"/>
      <c r="C188" s="33"/>
      <c r="D188" s="9"/>
    </row>
    <row r="189" spans="1:11">
      <c r="A189" s="9"/>
      <c r="B189" s="33"/>
      <c r="C189" s="33"/>
      <c r="D189" s="9"/>
    </row>
    <row r="190" spans="1:11">
      <c r="A190" s="9"/>
      <c r="B190" s="33"/>
      <c r="C190" s="33"/>
      <c r="D190" s="9"/>
    </row>
    <row r="191" spans="1:11">
      <c r="A191" s="9"/>
      <c r="B191" s="33"/>
      <c r="C191" s="33"/>
      <c r="D191" s="9"/>
    </row>
    <row r="192" spans="1:11">
      <c r="A192" s="9"/>
      <c r="B192" s="33"/>
      <c r="C192" s="33"/>
      <c r="D192" s="9"/>
    </row>
    <row r="193" spans="1:4">
      <c r="A193" s="9"/>
      <c r="B193" s="33"/>
      <c r="C193" s="33"/>
      <c r="D193" s="9"/>
    </row>
    <row r="194" spans="1:4">
      <c r="A194" s="9"/>
      <c r="B194" s="33"/>
      <c r="C194" s="33"/>
      <c r="D194" s="9"/>
    </row>
    <row r="195" spans="1:4">
      <c r="A195" s="9"/>
      <c r="B195" s="33"/>
      <c r="C195" s="33"/>
      <c r="D195" s="9"/>
    </row>
    <row r="196" spans="1:4">
      <c r="A196" s="9"/>
      <c r="B196" s="33"/>
      <c r="C196" s="33"/>
      <c r="D196" s="9"/>
    </row>
    <row r="197" spans="1:4">
      <c r="A197" s="9"/>
      <c r="B197" s="33"/>
      <c r="C197" s="33"/>
      <c r="D197" s="9"/>
    </row>
    <row r="198" spans="1:4">
      <c r="A198" s="9"/>
      <c r="B198" s="33"/>
      <c r="C198" s="33"/>
      <c r="D198" s="9"/>
    </row>
    <row r="199" spans="1:4">
      <c r="A199" s="9"/>
      <c r="B199" s="33"/>
      <c r="C199" s="33"/>
      <c r="D199" s="9"/>
    </row>
    <row r="200" spans="1:4">
      <c r="A200" s="9"/>
      <c r="B200" s="33"/>
      <c r="C200" s="33"/>
      <c r="D200" s="9"/>
    </row>
    <row r="201" spans="1:4">
      <c r="A201" s="9"/>
      <c r="B201" s="33"/>
      <c r="C201" s="33"/>
      <c r="D201" s="9"/>
    </row>
    <row r="202" spans="1:4">
      <c r="A202" s="9"/>
      <c r="B202" s="33"/>
      <c r="C202" s="33"/>
      <c r="D202" s="9"/>
    </row>
    <row r="203" spans="1:4">
      <c r="A203" s="9"/>
      <c r="B203" s="33"/>
      <c r="C203" s="33"/>
      <c r="D203" s="9"/>
    </row>
    <row r="204" spans="1:4">
      <c r="A204" s="9"/>
      <c r="B204" s="33"/>
      <c r="C204" s="33"/>
      <c r="D204" s="9"/>
    </row>
    <row r="205" spans="1:4">
      <c r="A205" s="9"/>
      <c r="B205" s="33"/>
      <c r="C205" s="33"/>
      <c r="D205" s="9"/>
    </row>
    <row r="206" spans="1:4">
      <c r="A206" s="9"/>
      <c r="B206" s="33"/>
      <c r="C206" s="33"/>
      <c r="D206" s="9"/>
    </row>
    <row r="207" spans="1:4">
      <c r="A207" s="9"/>
      <c r="B207" s="33"/>
      <c r="C207" s="33"/>
      <c r="D207" s="9"/>
    </row>
    <row r="208" spans="1:4">
      <c r="A208" s="9"/>
      <c r="B208" s="33"/>
      <c r="C208" s="33"/>
      <c r="D208" s="9"/>
    </row>
    <row r="209" spans="1:4">
      <c r="A209" s="9"/>
      <c r="B209" s="33"/>
      <c r="C209" s="33"/>
      <c r="D209" s="9"/>
    </row>
    <row r="210" spans="1:4">
      <c r="A210" s="9"/>
      <c r="B210" s="33"/>
      <c r="C210" s="33"/>
      <c r="D210" s="9"/>
    </row>
    <row r="211" spans="1:4">
      <c r="A211" s="9"/>
      <c r="B211" s="33"/>
      <c r="C211" s="33"/>
      <c r="D211" s="9"/>
    </row>
    <row r="212" spans="1:4">
      <c r="A212" s="9"/>
      <c r="B212" s="33"/>
      <c r="C212" s="33"/>
      <c r="D212" s="9"/>
    </row>
    <row r="213" spans="1:4">
      <c r="A213" s="9"/>
      <c r="B213" s="33"/>
      <c r="C213" s="33"/>
      <c r="D213" s="9"/>
    </row>
    <row r="214" spans="1:4">
      <c r="A214" s="9"/>
      <c r="B214" s="33"/>
      <c r="C214" s="33"/>
      <c r="D214" s="9"/>
    </row>
    <row r="215" spans="1:4">
      <c r="A215" s="9"/>
      <c r="B215" s="33"/>
      <c r="C215" s="33"/>
      <c r="D215" s="9"/>
    </row>
    <row r="216" spans="1:4">
      <c r="A216" s="9"/>
      <c r="B216" s="33"/>
      <c r="C216" s="33"/>
      <c r="D216" s="9"/>
    </row>
    <row r="217" spans="1:4">
      <c r="A217" s="9"/>
      <c r="B217" s="33"/>
      <c r="C217" s="33"/>
      <c r="D217" s="9"/>
    </row>
    <row r="218" spans="1:4">
      <c r="A218" s="9"/>
      <c r="B218" s="33"/>
      <c r="C218" s="33"/>
      <c r="D218" s="9"/>
    </row>
    <row r="219" spans="1:4">
      <c r="A219" s="9"/>
      <c r="B219" s="33"/>
      <c r="C219" s="33"/>
      <c r="D219" s="9"/>
    </row>
    <row r="220" spans="1:4">
      <c r="A220" s="9"/>
      <c r="B220" s="33"/>
      <c r="C220" s="33"/>
      <c r="D220" s="9"/>
    </row>
    <row r="221" spans="1:4">
      <c r="A221" s="9"/>
      <c r="B221" s="33"/>
      <c r="C221" s="33"/>
      <c r="D221" s="9"/>
    </row>
    <row r="222" spans="1:4">
      <c r="A222" s="9"/>
      <c r="B222" s="33"/>
      <c r="C222" s="33"/>
      <c r="D222" s="9"/>
    </row>
    <row r="223" spans="1:4">
      <c r="A223" s="9"/>
      <c r="B223" s="33"/>
      <c r="C223" s="33"/>
      <c r="D223" s="9"/>
    </row>
    <row r="224" spans="1:4">
      <c r="A224" s="9"/>
      <c r="B224" s="33"/>
      <c r="C224" s="33"/>
      <c r="D224" s="9"/>
    </row>
    <row r="225" spans="1:4">
      <c r="A225" s="9"/>
      <c r="B225" s="33"/>
      <c r="C225" s="33"/>
      <c r="D225" s="9"/>
    </row>
    <row r="226" spans="1:4">
      <c r="A226" s="9"/>
      <c r="B226" s="33"/>
      <c r="C226" s="33"/>
      <c r="D226" s="9"/>
    </row>
    <row r="227" spans="1:4">
      <c r="A227" s="9"/>
      <c r="B227" s="33"/>
      <c r="C227" s="33"/>
      <c r="D227" s="9"/>
    </row>
    <row r="228" spans="1:4">
      <c r="A228" s="9"/>
      <c r="B228" s="33"/>
      <c r="C228" s="33"/>
      <c r="D228" s="9"/>
    </row>
    <row r="229" spans="1:4">
      <c r="A229" s="9"/>
      <c r="B229" s="33"/>
      <c r="C229" s="33"/>
      <c r="D229" s="9"/>
    </row>
    <row r="230" spans="1:4">
      <c r="A230" s="9"/>
      <c r="B230" s="33"/>
      <c r="C230" s="33"/>
      <c r="D230" s="9"/>
    </row>
    <row r="231" spans="1:4">
      <c r="A231" s="9"/>
      <c r="B231" s="33"/>
      <c r="C231" s="33"/>
      <c r="D231" s="9"/>
    </row>
    <row r="232" spans="1:4">
      <c r="A232" s="9"/>
      <c r="B232" s="33"/>
      <c r="C232" s="33"/>
      <c r="D232" s="9"/>
    </row>
    <row r="233" spans="1:4">
      <c r="A233" s="9"/>
      <c r="B233" s="33"/>
      <c r="C233" s="33"/>
      <c r="D233" s="9"/>
    </row>
    <row r="234" spans="1:4">
      <c r="A234" s="9"/>
      <c r="B234" s="33"/>
      <c r="C234" s="33"/>
      <c r="D234" s="9"/>
    </row>
    <row r="235" spans="1:4">
      <c r="A235" s="9"/>
      <c r="B235" s="33"/>
      <c r="C235" s="33"/>
      <c r="D235" s="9"/>
    </row>
    <row r="236" spans="1:4">
      <c r="A236" s="9"/>
      <c r="B236" s="33"/>
      <c r="C236" s="33"/>
      <c r="D236" s="9"/>
    </row>
    <row r="237" spans="1:4">
      <c r="A237" s="9"/>
      <c r="B237" s="33"/>
      <c r="C237" s="33"/>
      <c r="D237" s="9"/>
    </row>
    <row r="238" spans="1:4">
      <c r="A238" s="9"/>
      <c r="B238" s="33"/>
      <c r="C238" s="33"/>
      <c r="D238" s="9"/>
    </row>
    <row r="239" spans="1:4">
      <c r="A239" s="9"/>
      <c r="B239" s="33"/>
      <c r="C239" s="33"/>
      <c r="D239" s="9"/>
    </row>
    <row r="240" spans="1:4">
      <c r="A240" s="9"/>
      <c r="B240" s="33"/>
      <c r="C240" s="33"/>
      <c r="D240" s="9"/>
    </row>
    <row r="241" spans="1:4">
      <c r="A241" s="9"/>
      <c r="B241" s="33"/>
      <c r="C241" s="33"/>
      <c r="D241" s="9"/>
    </row>
    <row r="242" spans="1:4">
      <c r="A242" s="9"/>
      <c r="B242" s="33"/>
      <c r="C242" s="33"/>
      <c r="D242" s="9"/>
    </row>
    <row r="243" spans="1:4">
      <c r="A243" s="9"/>
      <c r="B243" s="33"/>
      <c r="C243" s="33"/>
      <c r="D243" s="9"/>
    </row>
    <row r="244" spans="1:4">
      <c r="A244" s="9"/>
      <c r="B244" s="33"/>
      <c r="C244" s="33"/>
      <c r="D244" s="9"/>
    </row>
    <row r="245" spans="1:4">
      <c r="A245" s="9"/>
      <c r="B245" s="33"/>
      <c r="C245" s="33"/>
      <c r="D245" s="9"/>
    </row>
    <row r="246" spans="1:4">
      <c r="A246" s="9"/>
      <c r="B246" s="33"/>
      <c r="C246" s="33"/>
      <c r="D246" s="9"/>
    </row>
    <row r="247" spans="1:4">
      <c r="A247" s="9"/>
      <c r="B247" s="33"/>
      <c r="C247" s="33"/>
      <c r="D247" s="9"/>
    </row>
    <row r="248" spans="1:4">
      <c r="A248" s="9"/>
      <c r="B248" s="33"/>
      <c r="C248" s="33"/>
      <c r="D248" s="9"/>
    </row>
    <row r="249" spans="1:4">
      <c r="A249" s="9"/>
      <c r="B249" s="33"/>
      <c r="C249" s="33"/>
      <c r="D249" s="9"/>
    </row>
    <row r="250" spans="1:4">
      <c r="A250" s="9"/>
      <c r="B250" s="33"/>
      <c r="C250" s="33"/>
      <c r="D250" s="9"/>
    </row>
    <row r="251" spans="1:4">
      <c r="A251" s="9"/>
      <c r="B251" s="33"/>
      <c r="C251" s="33"/>
      <c r="D251" s="9"/>
    </row>
    <row r="252" spans="1:4">
      <c r="A252" s="9"/>
      <c r="B252" s="33"/>
      <c r="C252" s="33"/>
      <c r="D252" s="9"/>
    </row>
    <row r="253" spans="1:4">
      <c r="A253" s="9"/>
      <c r="B253" s="33"/>
      <c r="C253" s="33"/>
      <c r="D253" s="9"/>
    </row>
    <row r="254" spans="1:4">
      <c r="A254" s="9"/>
      <c r="B254" s="33"/>
      <c r="C254" s="33"/>
      <c r="D254" s="9"/>
    </row>
    <row r="255" spans="1:4">
      <c r="A255" s="9"/>
      <c r="B255" s="33"/>
      <c r="C255" s="33"/>
      <c r="D255" s="9"/>
    </row>
    <row r="256" spans="1:4">
      <c r="A256" s="9"/>
      <c r="B256" s="33"/>
      <c r="C256" s="33"/>
      <c r="D256" s="9"/>
    </row>
    <row r="257" spans="1:4">
      <c r="A257" s="9"/>
      <c r="B257" s="33"/>
      <c r="C257" s="33"/>
      <c r="D257" s="9"/>
    </row>
    <row r="258" spans="1:4">
      <c r="A258" s="9"/>
      <c r="B258" s="33"/>
      <c r="C258" s="33"/>
      <c r="D258" s="9"/>
    </row>
    <row r="259" spans="1:4">
      <c r="A259" s="9"/>
      <c r="B259" s="33"/>
      <c r="C259" s="33"/>
      <c r="D259" s="9"/>
    </row>
    <row r="260" spans="1:4">
      <c r="A260" s="9"/>
      <c r="B260" s="33"/>
      <c r="C260" s="33"/>
      <c r="D260" s="9"/>
    </row>
    <row r="261" spans="1:4">
      <c r="A261" s="9"/>
      <c r="B261" s="33"/>
      <c r="C261" s="33"/>
      <c r="D261" s="9"/>
    </row>
    <row r="262" spans="1:4">
      <c r="A262" s="9"/>
      <c r="B262" s="33"/>
      <c r="C262" s="33"/>
      <c r="D262" s="9"/>
    </row>
    <row r="263" spans="1:4">
      <c r="A263" s="9"/>
      <c r="B263" s="33"/>
      <c r="C263" s="33"/>
      <c r="D263" s="9"/>
    </row>
    <row r="264" spans="1:4">
      <c r="A264" s="9"/>
      <c r="B264" s="33"/>
      <c r="C264" s="33"/>
      <c r="D264" s="9"/>
    </row>
    <row r="265" spans="1:4">
      <c r="A265" s="9"/>
      <c r="B265" s="33"/>
      <c r="C265" s="33"/>
      <c r="D265" s="9"/>
    </row>
    <row r="266" spans="1:4">
      <c r="A266" s="9"/>
      <c r="B266" s="33"/>
      <c r="C266" s="33"/>
      <c r="D266" s="9"/>
    </row>
    <row r="267" spans="1:4">
      <c r="A267" s="9"/>
      <c r="B267" s="33"/>
      <c r="C267" s="33"/>
      <c r="D267" s="9"/>
    </row>
    <row r="268" spans="1:4">
      <c r="A268" s="9"/>
      <c r="B268" s="33"/>
      <c r="C268" s="33"/>
      <c r="D268" s="9"/>
    </row>
    <row r="269" spans="1:4">
      <c r="A269" s="9"/>
      <c r="B269" s="33"/>
      <c r="C269" s="33"/>
      <c r="D269" s="9"/>
    </row>
  </sheetData>
  <mergeCells count="11">
    <mergeCell ref="I1:M2"/>
    <mergeCell ref="B2:B3"/>
    <mergeCell ref="I3:M3"/>
    <mergeCell ref="B4:D4"/>
    <mergeCell ref="L13:M13"/>
    <mergeCell ref="A103:B103"/>
    <mergeCell ref="B8:B9"/>
    <mergeCell ref="C8:C9"/>
    <mergeCell ref="D8:D9"/>
    <mergeCell ref="E8:E9"/>
    <mergeCell ref="A100:C102"/>
  </mergeCells>
  <pageMargins left="0.75" right="0.75" top="1" bottom="1" header="0.5" footer="0.5"/>
  <pageSetup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diffeqn</vt:lpstr>
      <vt:lpstr>diff eqn + data points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kalman</dc:creator>
  <cp:lastModifiedBy>kalmanNoDom</cp:lastModifiedBy>
  <cp:lastPrinted>2002-08-02T15:47:46Z</cp:lastPrinted>
  <dcterms:created xsi:type="dcterms:W3CDTF">2002-08-08T15:59:10Z</dcterms:created>
  <dcterms:modified xsi:type="dcterms:W3CDTF">2018-09-28T23:05:35Z</dcterms:modified>
</cp:coreProperties>
</file>