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" yWindow="72" windowWidth="11412" windowHeight="7728"/>
  </bookViews>
  <sheets>
    <sheet name="slope intercept" sheetId="2" r:id="rId1"/>
    <sheet name="point slope" sheetId="3" r:id="rId2"/>
    <sheet name="2 intercept" sheetId="4" r:id="rId3"/>
  </sheets>
  <calcPr calcId="145621"/>
</workbook>
</file>

<file path=xl/calcChain.xml><?xml version="1.0" encoding="utf-8"?>
<calcChain xmlns="http://schemas.openxmlformats.org/spreadsheetml/2006/main">
  <c r="C77" i="2" l="1"/>
  <c r="C103" i="4"/>
  <c r="D103" i="4"/>
  <c r="C104" i="4"/>
  <c r="D104" i="4"/>
  <c r="C105" i="4"/>
  <c r="D105" i="4"/>
  <c r="C106" i="4"/>
  <c r="D106" i="4"/>
  <c r="C107" i="4"/>
  <c r="D107" i="4"/>
  <c r="C102" i="3"/>
  <c r="D102" i="3"/>
  <c r="C103" i="3"/>
  <c r="D103" i="3"/>
  <c r="C104" i="3"/>
  <c r="D104" i="3"/>
  <c r="C105" i="3"/>
  <c r="D105" i="3"/>
  <c r="C106" i="3"/>
  <c r="D106" i="3"/>
  <c r="C107" i="3"/>
  <c r="D107" i="3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D41" i="4"/>
  <c r="E41" i="4"/>
  <c r="D42" i="4"/>
  <c r="E42" i="4"/>
  <c r="D43" i="4"/>
  <c r="E43" i="4"/>
  <c r="D44" i="4"/>
  <c r="E44" i="4"/>
  <c r="D45" i="4"/>
  <c r="E45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E52" i="4"/>
  <c r="D53" i="4"/>
  <c r="E53" i="4"/>
  <c r="D54" i="4"/>
  <c r="E54" i="4"/>
  <c r="D55" i="4"/>
  <c r="E55" i="4"/>
  <c r="D56" i="4"/>
  <c r="E56" i="4"/>
  <c r="D57" i="4"/>
  <c r="E57" i="4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124" i="4"/>
  <c r="C124" i="4"/>
  <c r="D123" i="4"/>
  <c r="C123" i="4"/>
  <c r="D122" i="4"/>
  <c r="C122" i="4"/>
  <c r="D121" i="4"/>
  <c r="C121" i="4"/>
  <c r="D120" i="4"/>
  <c r="C120" i="4"/>
  <c r="D119" i="4"/>
  <c r="C119" i="4"/>
  <c r="D118" i="4"/>
  <c r="C118" i="4"/>
  <c r="D117" i="4"/>
  <c r="C117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B78" i="4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C77" i="4"/>
  <c r="B77" i="4"/>
  <c r="C76" i="4"/>
  <c r="B76" i="4"/>
  <c r="C75" i="4"/>
  <c r="B75" i="4"/>
  <c r="C74" i="4"/>
  <c r="D124" i="3"/>
  <c r="C124" i="3"/>
  <c r="D123" i="3"/>
  <c r="C123" i="3"/>
  <c r="D122" i="3"/>
  <c r="C122" i="3"/>
  <c r="D121" i="3"/>
  <c r="C121" i="3"/>
  <c r="D120" i="3"/>
  <c r="C120" i="3"/>
  <c r="D119" i="3"/>
  <c r="C119" i="3"/>
  <c r="D118" i="3"/>
  <c r="C118" i="3"/>
  <c r="D117" i="3"/>
  <c r="C117" i="3"/>
  <c r="D116" i="3"/>
  <c r="C116" i="3"/>
  <c r="D115" i="3"/>
  <c r="C115" i="3"/>
  <c r="D114" i="3"/>
  <c r="C114" i="3"/>
  <c r="D113" i="3"/>
  <c r="C113" i="3"/>
  <c r="D112" i="3"/>
  <c r="C112" i="3"/>
  <c r="D111" i="3"/>
  <c r="C111" i="3"/>
  <c r="D110" i="3"/>
  <c r="C110" i="3"/>
  <c r="D109" i="3"/>
  <c r="C109" i="3"/>
  <c r="D108" i="3"/>
  <c r="C108" i="3"/>
  <c r="D101" i="3"/>
  <c r="C101" i="3"/>
  <c r="D100" i="3"/>
  <c r="C100" i="3"/>
  <c r="D99" i="3"/>
  <c r="C99" i="3"/>
  <c r="D98" i="3"/>
  <c r="C98" i="3"/>
  <c r="D97" i="3"/>
  <c r="C97" i="3"/>
  <c r="D96" i="3"/>
  <c r="C96" i="3"/>
  <c r="D95" i="3"/>
  <c r="C95" i="3"/>
  <c r="D94" i="3"/>
  <c r="C94" i="3"/>
  <c r="D93" i="3"/>
  <c r="C93" i="3"/>
  <c r="D92" i="3"/>
  <c r="C92" i="3"/>
  <c r="D91" i="3"/>
  <c r="C91" i="3"/>
  <c r="D90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B78" i="3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C77" i="3"/>
  <c r="B77" i="3"/>
  <c r="C76" i="3"/>
  <c r="B76" i="3"/>
  <c r="C75" i="3"/>
  <c r="B75" i="3"/>
  <c r="C74" i="3"/>
  <c r="C75" i="2"/>
  <c r="C76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74" i="2"/>
  <c r="B77" i="2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76" i="2"/>
  <c r="B75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C125" i="4" l="1"/>
  <c r="E24" i="4"/>
  <c r="E25" i="4"/>
  <c r="E26" i="4"/>
  <c r="E27" i="4"/>
  <c r="E28" i="4"/>
  <c r="E29" i="4"/>
  <c r="E30" i="4"/>
  <c r="E31" i="4"/>
  <c r="E32" i="4"/>
  <c r="E33" i="4"/>
  <c r="D8" i="4"/>
  <c r="E8" i="4" s="1"/>
  <c r="D74" i="4" s="1"/>
  <c r="D9" i="4"/>
  <c r="E9" i="4" s="1"/>
  <c r="D75" i="4" s="1"/>
  <c r="D10" i="4"/>
  <c r="E10" i="4" s="1"/>
  <c r="D76" i="4" s="1"/>
  <c r="D11" i="4"/>
  <c r="E11" i="4" s="1"/>
  <c r="D77" i="4" s="1"/>
  <c r="D12" i="4"/>
  <c r="E12" i="4" s="1"/>
  <c r="D78" i="4" s="1"/>
  <c r="D13" i="4"/>
  <c r="E13" i="4" s="1"/>
  <c r="D79" i="4" s="1"/>
  <c r="D14" i="4"/>
  <c r="E14" i="4" s="1"/>
  <c r="D80" i="4" s="1"/>
  <c r="D15" i="4"/>
  <c r="E15" i="4" s="1"/>
  <c r="D81" i="4" s="1"/>
  <c r="D16" i="4"/>
  <c r="E16" i="4" s="1"/>
  <c r="D82" i="4" s="1"/>
  <c r="D17" i="4"/>
  <c r="E17" i="4" s="1"/>
  <c r="D83" i="4" s="1"/>
  <c r="D18" i="4"/>
  <c r="E18" i="4" s="1"/>
  <c r="D84" i="4" s="1"/>
  <c r="D19" i="4"/>
  <c r="E19" i="4" s="1"/>
  <c r="D85" i="4" s="1"/>
  <c r="D20" i="4"/>
  <c r="E20" i="4" s="1"/>
  <c r="D86" i="4" s="1"/>
  <c r="D21" i="4"/>
  <c r="E21" i="4" s="1"/>
  <c r="D87" i="4" s="1"/>
  <c r="D22" i="4"/>
  <c r="E22" i="4" s="1"/>
  <c r="D88" i="4" s="1"/>
  <c r="D23" i="4"/>
  <c r="E23" i="4" s="1"/>
  <c r="D89" i="4" s="1"/>
  <c r="D24" i="4"/>
  <c r="D25" i="4"/>
  <c r="D26" i="4"/>
  <c r="D27" i="4"/>
  <c r="D28" i="4"/>
  <c r="D29" i="4"/>
  <c r="D30" i="4"/>
  <c r="D31" i="4"/>
  <c r="D32" i="4"/>
  <c r="D33" i="4"/>
  <c r="E62" i="4"/>
  <c r="E62" i="3"/>
  <c r="B63" i="3" s="1"/>
  <c r="E62" i="2"/>
  <c r="B63" i="2" s="1"/>
  <c r="D125" i="4" l="1"/>
  <c r="J31" i="4" s="1"/>
  <c r="C63" i="3"/>
  <c r="B64" i="2"/>
  <c r="C64" i="2" s="1"/>
  <c r="C63" i="2"/>
  <c r="B64" i="3"/>
  <c r="C63" i="4"/>
  <c r="D24" i="3"/>
  <c r="E24" i="3"/>
  <c r="D22" i="3"/>
  <c r="E22" i="3" s="1"/>
  <c r="D88" i="3" s="1"/>
  <c r="D9" i="3"/>
  <c r="E9" i="3" s="1"/>
  <c r="D75" i="3" s="1"/>
  <c r="D10" i="3"/>
  <c r="E10" i="3" s="1"/>
  <c r="D76" i="3" s="1"/>
  <c r="D11" i="3"/>
  <c r="E11" i="3" s="1"/>
  <c r="D77" i="3" s="1"/>
  <c r="D12" i="3"/>
  <c r="E12" i="3" s="1"/>
  <c r="D78" i="3" s="1"/>
  <c r="D13" i="3"/>
  <c r="E13" i="3" s="1"/>
  <c r="D79" i="3" s="1"/>
  <c r="D14" i="3"/>
  <c r="E14" i="3" s="1"/>
  <c r="D80" i="3" s="1"/>
  <c r="D15" i="3"/>
  <c r="E15" i="3" s="1"/>
  <c r="D81" i="3" s="1"/>
  <c r="D16" i="3"/>
  <c r="E16" i="3" s="1"/>
  <c r="D82" i="3" s="1"/>
  <c r="D17" i="3"/>
  <c r="E17" i="3" s="1"/>
  <c r="D83" i="3" s="1"/>
  <c r="D18" i="3"/>
  <c r="E18" i="3" s="1"/>
  <c r="D84" i="3" s="1"/>
  <c r="D19" i="3"/>
  <c r="E19" i="3" s="1"/>
  <c r="D85" i="3" s="1"/>
  <c r="D20" i="3"/>
  <c r="E20" i="3" s="1"/>
  <c r="D86" i="3" s="1"/>
  <c r="D21" i="3"/>
  <c r="E21" i="3" s="1"/>
  <c r="D87" i="3" s="1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8" i="3"/>
  <c r="E8" i="3" s="1"/>
  <c r="D74" i="3" s="1"/>
  <c r="E24" i="2"/>
  <c r="E25" i="2"/>
  <c r="E26" i="2"/>
  <c r="E27" i="2"/>
  <c r="E28" i="2"/>
  <c r="E29" i="2"/>
  <c r="E30" i="2"/>
  <c r="E31" i="2"/>
  <c r="E32" i="2"/>
  <c r="E33" i="2"/>
  <c r="D8" i="2"/>
  <c r="E8" i="2" s="1"/>
  <c r="D74" i="2" s="1"/>
  <c r="D24" i="2"/>
  <c r="D25" i="2"/>
  <c r="D26" i="2"/>
  <c r="D27" i="2"/>
  <c r="D28" i="2"/>
  <c r="D29" i="2"/>
  <c r="D30" i="2"/>
  <c r="D31" i="2"/>
  <c r="D32" i="2"/>
  <c r="D33" i="2"/>
  <c r="B64" i="4"/>
  <c r="C64" i="4" s="1"/>
  <c r="B63" i="4"/>
  <c r="C64" i="3" l="1"/>
  <c r="C125" i="3"/>
  <c r="D23" i="3" l="1"/>
  <c r="E23" i="3" s="1"/>
  <c r="D89" i="3" s="1"/>
  <c r="D125" i="3" s="1"/>
  <c r="J31" i="3" s="1"/>
  <c r="D9" i="2" l="1"/>
  <c r="E9" i="2" s="1"/>
  <c r="D75" i="2" s="1"/>
  <c r="D10" i="2" l="1"/>
  <c r="E10" i="2" s="1"/>
  <c r="D76" i="2" s="1"/>
  <c r="D11" i="2" l="1"/>
  <c r="E11" i="2" s="1"/>
  <c r="D77" i="2" s="1"/>
  <c r="C78" i="2" l="1"/>
  <c r="D12" i="2"/>
  <c r="E12" i="2" s="1"/>
  <c r="D78" i="2" s="1"/>
  <c r="C79" i="2" l="1"/>
  <c r="D13" i="2"/>
  <c r="E13" i="2" s="1"/>
  <c r="D79" i="2" s="1"/>
  <c r="C80" i="2" l="1"/>
  <c r="D14" i="2"/>
  <c r="E14" i="2" s="1"/>
  <c r="D80" i="2" s="1"/>
  <c r="C81" i="2" l="1"/>
  <c r="D15" i="2"/>
  <c r="E15" i="2" s="1"/>
  <c r="D81" i="2" s="1"/>
  <c r="C82" i="2" l="1"/>
  <c r="D16" i="2"/>
  <c r="E16" i="2" s="1"/>
  <c r="D82" i="2" s="1"/>
  <c r="C83" i="2" l="1"/>
  <c r="D17" i="2"/>
  <c r="E17" i="2" s="1"/>
  <c r="D83" i="2" s="1"/>
  <c r="C84" i="2" l="1"/>
  <c r="D18" i="2"/>
  <c r="E18" i="2" s="1"/>
  <c r="D84" i="2" s="1"/>
  <c r="C85" i="2" l="1"/>
  <c r="D19" i="2"/>
  <c r="E19" i="2" s="1"/>
  <c r="D85" i="2" s="1"/>
  <c r="C86" i="2" l="1"/>
  <c r="D20" i="2"/>
  <c r="E20" i="2" s="1"/>
  <c r="D86" i="2" s="1"/>
  <c r="C87" i="2" l="1"/>
  <c r="D21" i="2"/>
  <c r="E21" i="2" s="1"/>
  <c r="D87" i="2" s="1"/>
  <c r="C88" i="2" l="1"/>
  <c r="D22" i="2"/>
  <c r="E22" i="2" s="1"/>
  <c r="D88" i="2" s="1"/>
  <c r="D23" i="2" l="1"/>
  <c r="E23" i="2" s="1"/>
  <c r="D89" i="2" s="1"/>
  <c r="D125" i="2" s="1"/>
  <c r="C89" i="2"/>
  <c r="C125" i="2" s="1"/>
  <c r="J31" i="2" l="1"/>
</calcChain>
</file>

<file path=xl/comments1.xml><?xml version="1.0" encoding="utf-8"?>
<comments xmlns="http://schemas.openxmlformats.org/spreadsheetml/2006/main">
  <authors>
    <author>kalmanNoDom</author>
  </authors>
  <commentList>
    <comment ref="C2" authorId="0">
      <text>
        <r>
          <rPr>
            <b/>
            <sz val="8"/>
            <color indexed="81"/>
            <rFont val="Tahoma"/>
            <family val="2"/>
          </rPr>
          <t>Only edit contents of yellow boxes.
To modify an existing model, leave the data points alone and change the parameters in the equation.
To create a new model, follow this outline:
1.  Delete the old x and y values.
2.  Delete all the parameters in the equation.
3.  Enter new x and y values.
4.  Adjust the highest and lowest x values.
5.  Enter values for the equation parameters.</t>
        </r>
      </text>
    </comment>
  </commentList>
</comments>
</file>

<file path=xl/comments2.xml><?xml version="1.0" encoding="utf-8"?>
<comments xmlns="http://schemas.openxmlformats.org/spreadsheetml/2006/main">
  <authors>
    <author>kalmanNoDom</author>
  </authors>
  <commentList>
    <comment ref="C2" authorId="0">
      <text>
        <r>
          <rPr>
            <b/>
            <sz val="8"/>
            <color indexed="81"/>
            <rFont val="Tahoma"/>
            <family val="2"/>
          </rPr>
          <t>Only edit contents of yellow boxes.
To modify an existing model, leave the data points alone and change the parameters in the equation.
To create a new model, follow this outline:
1.  Delete the old x and y values.
2.  Delete all the parameters in the equation.
3.  Enter new x and y values.
4.  Adjust the highest and lowest x values.
5.  Enter values for the equation parameters.</t>
        </r>
      </text>
    </comment>
  </commentList>
</comments>
</file>

<file path=xl/comments3.xml><?xml version="1.0" encoding="utf-8"?>
<comments xmlns="http://schemas.openxmlformats.org/spreadsheetml/2006/main">
  <authors>
    <author>kalmanNoDom</author>
  </authors>
  <commentList>
    <comment ref="C2" authorId="0">
      <text>
        <r>
          <rPr>
            <b/>
            <sz val="8"/>
            <color indexed="81"/>
            <rFont val="Tahoma"/>
            <family val="2"/>
          </rPr>
          <t>Only edit contents of yellow boxes.
To modify an existing model, leave the data points alone and change the parameters in the equation.
To create a new model, follow this outline:
1.  Delete the old x and y values.
2.  Delete all the parameters in the equation.
3.  Enter new x and y values.
4.  Adjust the highest and lowest x values.
5.  Enter values for the equation parameters.</t>
        </r>
      </text>
    </comment>
  </commentList>
</comments>
</file>

<file path=xl/sharedStrings.xml><?xml version="1.0" encoding="utf-8"?>
<sst xmlns="http://schemas.openxmlformats.org/spreadsheetml/2006/main" count="67" uniqueCount="29">
  <si>
    <t>Fit a linear equation to data points by editing the yellow cells.</t>
  </si>
  <si>
    <r>
      <t>y</t>
    </r>
    <r>
      <rPr>
        <b/>
        <sz val="12"/>
        <rFont val="Geneva"/>
      </rPr>
      <t xml:space="preserve"> </t>
    </r>
    <r>
      <rPr>
        <b/>
        <sz val="10"/>
        <rFont val="Geneva"/>
      </rPr>
      <t>=</t>
    </r>
  </si>
  <si>
    <r>
      <t xml:space="preserve"> </t>
    </r>
    <r>
      <rPr>
        <b/>
        <i/>
        <sz val="11"/>
        <rFont val="Arial"/>
        <family val="2"/>
      </rPr>
      <t xml:space="preserve">x  </t>
    </r>
    <r>
      <rPr>
        <sz val="11"/>
        <rFont val="Arial"/>
        <family val="2"/>
      </rPr>
      <t xml:space="preserve"> +</t>
    </r>
  </si>
  <si>
    <t>Data Points</t>
  </si>
  <si>
    <t>x</t>
  </si>
  <si>
    <t>y</t>
  </si>
  <si>
    <r>
      <rPr>
        <i/>
        <sz val="10"/>
        <rFont val="Geneva"/>
      </rPr>
      <t xml:space="preserve">y </t>
    </r>
    <r>
      <rPr>
        <sz val="10"/>
        <rFont val="Geneva"/>
      </rPr>
      <t>from linear equation</t>
    </r>
  </si>
  <si>
    <r>
      <t xml:space="preserve">error = eqn </t>
    </r>
    <r>
      <rPr>
        <i/>
        <sz val="10"/>
        <rFont val="Geneva"/>
      </rPr>
      <t>y</t>
    </r>
    <r>
      <rPr>
        <sz val="10"/>
        <rFont val="Geneva"/>
      </rPr>
      <t xml:space="preserve"> - data </t>
    </r>
    <r>
      <rPr>
        <i/>
        <sz val="10"/>
        <rFont val="Geneva"/>
      </rPr>
      <t>y</t>
    </r>
  </si>
  <si>
    <t>Linear Equation Endpoints</t>
  </si>
  <si>
    <t xml:space="preserve">Slope-Intercept Equation </t>
  </si>
  <si>
    <r>
      <t xml:space="preserve">Lowest </t>
    </r>
    <r>
      <rPr>
        <i/>
        <sz val="12"/>
        <rFont val="Geneva"/>
      </rPr>
      <t>x</t>
    </r>
    <r>
      <rPr>
        <sz val="12"/>
        <rFont val="Geneva"/>
      </rPr>
      <t xml:space="preserve"> =</t>
    </r>
  </si>
  <si>
    <r>
      <t xml:space="preserve">Highest </t>
    </r>
    <r>
      <rPr>
        <i/>
        <sz val="12"/>
        <rFont val="Geneva"/>
      </rPr>
      <t>x</t>
    </r>
    <r>
      <rPr>
        <sz val="12"/>
        <rFont val="Geneva"/>
      </rPr>
      <t xml:space="preserve"> =</t>
    </r>
  </si>
  <si>
    <t xml:space="preserve">Point-Slope Equation </t>
  </si>
  <si>
    <t>=</t>
  </si>
  <si>
    <t>)</t>
  </si>
  <si>
    <r>
      <t>y</t>
    </r>
    <r>
      <rPr>
        <b/>
        <sz val="14"/>
        <rFont val="Geneva"/>
      </rPr>
      <t xml:space="preserve"> - </t>
    </r>
  </si>
  <si>
    <r>
      <t>(</t>
    </r>
    <r>
      <rPr>
        <b/>
        <i/>
        <sz val="14"/>
        <rFont val="Geneva"/>
      </rPr>
      <t xml:space="preserve">x </t>
    </r>
    <r>
      <rPr>
        <b/>
        <sz val="14"/>
        <rFont val="Geneva"/>
      </rPr>
      <t>-</t>
    </r>
  </si>
  <si>
    <r>
      <rPr>
        <b/>
        <i/>
        <sz val="14"/>
        <rFont val="Arial"/>
        <family val="2"/>
      </rPr>
      <t xml:space="preserve"> </t>
    </r>
    <r>
      <rPr>
        <sz val="14"/>
        <rFont val="Arial"/>
        <family val="2"/>
      </rPr>
      <t>+</t>
    </r>
  </si>
  <si>
    <t xml:space="preserve">   x   </t>
  </si>
  <si>
    <t xml:space="preserve">   y   </t>
  </si>
  <si>
    <t xml:space="preserve">  = 1</t>
  </si>
  <si>
    <t xml:space="preserve">Two Intercept Equation </t>
  </si>
  <si>
    <t>At least one parameter defined?</t>
  </si>
  <si>
    <t>Average Absolute Error Computation</t>
  </si>
  <si>
    <t>n</t>
  </si>
  <si>
    <t>not blank</t>
  </si>
  <si>
    <t>|error|</t>
  </si>
  <si>
    <t>total</t>
  </si>
  <si>
    <t>Average absolute error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</si>
</sst>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Geneva"/>
    </font>
    <font>
      <b/>
      <sz val="10"/>
      <name val="Geneva"/>
    </font>
    <font>
      <sz val="8"/>
      <name val="Geneva"/>
    </font>
    <font>
      <b/>
      <sz val="14"/>
      <name val="Geneva"/>
    </font>
    <font>
      <b/>
      <sz val="12"/>
      <name val="Geneva"/>
    </font>
    <font>
      <sz val="16"/>
      <name val="Geneva"/>
    </font>
    <font>
      <sz val="11"/>
      <name val="Arial"/>
      <family val="2"/>
    </font>
    <font>
      <b/>
      <i/>
      <sz val="12"/>
      <name val="Geneva"/>
    </font>
    <font>
      <i/>
      <sz val="12"/>
      <name val="Geneva"/>
    </font>
    <font>
      <i/>
      <sz val="10"/>
      <name val="Geneva"/>
    </font>
    <font>
      <b/>
      <i/>
      <sz val="11"/>
      <name val="Arial"/>
      <family val="2"/>
    </font>
    <font>
      <sz val="12"/>
      <name val="Geneva"/>
    </font>
    <font>
      <sz val="14"/>
      <name val="Geneva"/>
    </font>
    <font>
      <sz val="14"/>
      <name val="Arial"/>
      <family val="2"/>
    </font>
    <font>
      <b/>
      <i/>
      <sz val="14"/>
      <name val="Geneva"/>
    </font>
    <font>
      <b/>
      <sz val="14"/>
      <name val="Arial"/>
      <family val="2"/>
    </font>
    <font>
      <b/>
      <i/>
      <sz val="14"/>
      <name val="Arial"/>
      <family val="2"/>
    </font>
    <font>
      <b/>
      <i/>
      <u/>
      <sz val="14"/>
      <name val="Geneva"/>
    </font>
    <font>
      <sz val="11"/>
      <name val="Geneva"/>
    </font>
    <font>
      <b/>
      <sz val="8"/>
      <color indexed="81"/>
      <name val="Tahom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69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4" borderId="1" xfId="0" applyFill="1" applyBorder="1"/>
    <xf numFmtId="0" fontId="6" fillId="0" borderId="0" xfId="0" applyFont="1" applyFill="1" applyBorder="1"/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0" fillId="2" borderId="1" xfId="0" applyFont="1" applyFill="1" applyBorder="1"/>
    <xf numFmtId="0" fontId="0" fillId="3" borderId="1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Fill="1" applyBorder="1" applyAlignment="1"/>
    <xf numFmtId="0" fontId="11" fillId="0" borderId="0" xfId="0" applyFont="1" applyBorder="1" applyAlignment="1">
      <alignment horizontal="right"/>
    </xf>
    <xf numFmtId="0" fontId="0" fillId="5" borderId="1" xfId="0" applyFont="1" applyFill="1" applyBorder="1"/>
    <xf numFmtId="0" fontId="14" fillId="0" borderId="0" xfId="0" applyFont="1" applyBorder="1" applyAlignment="1">
      <alignment horizontal="right"/>
    </xf>
    <xf numFmtId="0" fontId="3" fillId="0" borderId="0" xfId="0" applyFont="1"/>
    <xf numFmtId="0" fontId="15" fillId="0" borderId="0" xfId="0" quotePrefix="1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14" fillId="0" borderId="0" xfId="0" applyFont="1"/>
    <xf numFmtId="0" fontId="4" fillId="5" borderId="1" xfId="0" applyFont="1" applyFill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Fill="1" applyBorder="1"/>
    <xf numFmtId="0" fontId="9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/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/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198835972714455E-2"/>
          <c:y val="6.7569844600198006E-2"/>
          <c:w val="0.79512852404643453"/>
          <c:h val="0.74001293316596295"/>
        </c:manualLayout>
      </c:layout>
      <c:scatterChart>
        <c:scatterStyle val="lineMarker"/>
        <c:varyColors val="0"/>
        <c:ser>
          <c:idx val="0"/>
          <c:order val="0"/>
          <c:tx>
            <c:v>data points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noFill/>
                <a:prstDash val="solid"/>
              </a:ln>
            </c:spPr>
          </c:marker>
          <c:xVal>
            <c:numRef>
              <c:f>'slope intercept'!$B$8:$B$57</c:f>
              <c:numCache>
                <c:formatCode>General</c:formatCode>
                <c:ptCount val="5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'slope intercept'!$C$8:$C$57</c:f>
              <c:numCache>
                <c:formatCode>General</c:formatCode>
                <c:ptCount val="50"/>
                <c:pt idx="0">
                  <c:v>78</c:v>
                </c:pt>
                <c:pt idx="1">
                  <c:v>74</c:v>
                </c:pt>
                <c:pt idx="2">
                  <c:v>68</c:v>
                </c:pt>
                <c:pt idx="3">
                  <c:v>66</c:v>
                </c:pt>
                <c:pt idx="4">
                  <c:v>63</c:v>
                </c:pt>
                <c:pt idx="5">
                  <c:v>60</c:v>
                </c:pt>
                <c:pt idx="6">
                  <c:v>55</c:v>
                </c:pt>
                <c:pt idx="7">
                  <c:v>50</c:v>
                </c:pt>
                <c:pt idx="8">
                  <c:v>43</c:v>
                </c:pt>
                <c:pt idx="9">
                  <c:v>35</c:v>
                </c:pt>
                <c:pt idx="10">
                  <c:v>33</c:v>
                </c:pt>
                <c:pt idx="11">
                  <c:v>32</c:v>
                </c:pt>
                <c:pt idx="12">
                  <c:v>31</c:v>
                </c:pt>
                <c:pt idx="13">
                  <c:v>22</c:v>
                </c:pt>
                <c:pt idx="14">
                  <c:v>21</c:v>
                </c:pt>
                <c:pt idx="15">
                  <c:v>21</c:v>
                </c:pt>
              </c:numCache>
            </c:numRef>
          </c:yVal>
          <c:smooth val="0"/>
        </c:ser>
        <c:ser>
          <c:idx val="1"/>
          <c:order val="1"/>
          <c:tx>
            <c:v>eqn line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rgbClr val="00FF00"/>
                </a:solidFill>
                <a:ln>
                  <a:noFill/>
                  <a:prstDash val="solid"/>
                </a:ln>
              </c:spPr>
            </c:marker>
            <c:bubble3D val="0"/>
            <c:spPr>
              <a:ln w="19050">
                <a:solidFill>
                  <a:srgbClr val="00FF00"/>
                </a:solidFill>
                <a:prstDash val="solid"/>
              </a:ln>
            </c:spPr>
          </c:dPt>
          <c:xVal>
            <c:numRef>
              <c:f>'slope intercept'!$B$63:$B$64</c:f>
              <c:numCache>
                <c:formatCode>General</c:formatCode>
                <c:ptCount val="2"/>
                <c:pt idx="0">
                  <c:v>0</c:v>
                </c:pt>
                <c:pt idx="1">
                  <c:v>25</c:v>
                </c:pt>
              </c:numCache>
            </c:numRef>
          </c:xVal>
          <c:yVal>
            <c:numRef>
              <c:f>'slope intercept'!$C$63:$C$64</c:f>
              <c:numCache>
                <c:formatCode>General</c:formatCode>
                <c:ptCount val="2"/>
                <c:pt idx="0">
                  <c:v>80</c:v>
                </c:pt>
                <c:pt idx="1">
                  <c:v>-25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04736"/>
        <c:axId val="42605312"/>
      </c:scatterChart>
      <c:valAx>
        <c:axId val="426047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05312"/>
        <c:crosses val="autoZero"/>
        <c:crossBetween val="midCat"/>
      </c:valAx>
      <c:valAx>
        <c:axId val="4260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047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2915834214753"/>
          <c:y val="0.83479306934459263"/>
          <c:w val="0.44491306590407542"/>
          <c:h val="6.7052759709384152E-2"/>
        </c:manualLayout>
      </c:layout>
      <c:overlay val="0"/>
      <c:spPr>
        <a:solidFill>
          <a:schemeClr val="bg1">
            <a:lumMod val="85000"/>
          </a:schemeClr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198835972714455E-2"/>
          <c:y val="6.7569844600198006E-2"/>
          <c:w val="0.79512852404643453"/>
          <c:h val="0.74001293316596295"/>
        </c:manualLayout>
      </c:layout>
      <c:scatterChart>
        <c:scatterStyle val="lineMarker"/>
        <c:varyColors val="0"/>
        <c:ser>
          <c:idx val="0"/>
          <c:order val="0"/>
          <c:tx>
            <c:v>data points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noFill/>
                <a:prstDash val="solid"/>
              </a:ln>
            </c:spPr>
          </c:marker>
          <c:xVal>
            <c:numRef>
              <c:f>'point slope'!$B$8:$B$33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'point slope'!$C$8:$C$33</c:f>
              <c:numCache>
                <c:formatCode>General</c:formatCode>
                <c:ptCount val="26"/>
                <c:pt idx="0">
                  <c:v>78</c:v>
                </c:pt>
                <c:pt idx="1">
                  <c:v>74</c:v>
                </c:pt>
                <c:pt idx="2">
                  <c:v>68</c:v>
                </c:pt>
                <c:pt idx="3">
                  <c:v>66</c:v>
                </c:pt>
                <c:pt idx="4">
                  <c:v>63</c:v>
                </c:pt>
                <c:pt idx="5">
                  <c:v>60</c:v>
                </c:pt>
                <c:pt idx="6">
                  <c:v>55</c:v>
                </c:pt>
                <c:pt idx="7">
                  <c:v>50</c:v>
                </c:pt>
                <c:pt idx="8">
                  <c:v>43</c:v>
                </c:pt>
                <c:pt idx="9">
                  <c:v>35</c:v>
                </c:pt>
                <c:pt idx="10">
                  <c:v>33</c:v>
                </c:pt>
                <c:pt idx="11">
                  <c:v>32</c:v>
                </c:pt>
                <c:pt idx="12">
                  <c:v>31</c:v>
                </c:pt>
                <c:pt idx="13">
                  <c:v>22</c:v>
                </c:pt>
                <c:pt idx="14">
                  <c:v>21</c:v>
                </c:pt>
                <c:pt idx="15">
                  <c:v>21</c:v>
                </c:pt>
              </c:numCache>
            </c:numRef>
          </c:yVal>
          <c:smooth val="0"/>
        </c:ser>
        <c:ser>
          <c:idx val="1"/>
          <c:order val="1"/>
          <c:tx>
            <c:v>eqn line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rgbClr val="00FF00"/>
                </a:solidFill>
                <a:ln>
                  <a:noFill/>
                  <a:prstDash val="solid"/>
                </a:ln>
              </c:spPr>
            </c:marker>
            <c:bubble3D val="0"/>
            <c:spPr>
              <a:ln w="19050">
                <a:solidFill>
                  <a:srgbClr val="00FF00"/>
                </a:solidFill>
                <a:prstDash val="solid"/>
              </a:ln>
            </c:spPr>
          </c:dPt>
          <c:xVal>
            <c:numRef>
              <c:f>'point slope'!$B$63:$B$64</c:f>
              <c:numCache>
                <c:formatCode>General</c:formatCode>
                <c:ptCount val="2"/>
                <c:pt idx="0">
                  <c:v>0</c:v>
                </c:pt>
                <c:pt idx="1">
                  <c:v>25</c:v>
                </c:pt>
              </c:numCache>
            </c:numRef>
          </c:xVal>
          <c:yVal>
            <c:numRef>
              <c:f>'point slope'!$C$63:$C$64</c:f>
              <c:numCache>
                <c:formatCode>General</c:formatCode>
                <c:ptCount val="2"/>
                <c:pt idx="0">
                  <c:v>81</c:v>
                </c:pt>
                <c:pt idx="1">
                  <c:v>-24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15040"/>
        <c:axId val="80615616"/>
      </c:scatterChart>
      <c:valAx>
        <c:axId val="806150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615616"/>
        <c:crosses val="autoZero"/>
        <c:crossBetween val="midCat"/>
      </c:valAx>
      <c:valAx>
        <c:axId val="8061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61504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706177119651089"/>
          <c:y val="0.83781239301609023"/>
          <c:w val="0.43869416043143861"/>
          <c:h val="6.7052759709384152E-2"/>
        </c:manualLayout>
      </c:layout>
      <c:overlay val="0"/>
      <c:spPr>
        <a:solidFill>
          <a:schemeClr val="bg1">
            <a:lumMod val="85000"/>
          </a:schemeClr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198835972714455E-2"/>
          <c:y val="6.7569844600198006E-2"/>
          <c:w val="0.79720149253731343"/>
          <c:h val="0.74303225683746055"/>
        </c:manualLayout>
      </c:layout>
      <c:scatterChart>
        <c:scatterStyle val="lineMarker"/>
        <c:varyColors val="0"/>
        <c:ser>
          <c:idx val="0"/>
          <c:order val="0"/>
          <c:tx>
            <c:v>data points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noFill/>
                <a:prstDash val="solid"/>
              </a:ln>
            </c:spPr>
          </c:marker>
          <c:xVal>
            <c:numRef>
              <c:f>'2 intercept'!$B$8:$B$33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'2 intercept'!$C$8:$C$33</c:f>
              <c:numCache>
                <c:formatCode>General</c:formatCode>
                <c:ptCount val="26"/>
                <c:pt idx="0">
                  <c:v>78</c:v>
                </c:pt>
                <c:pt idx="1">
                  <c:v>74</c:v>
                </c:pt>
                <c:pt idx="2">
                  <c:v>68</c:v>
                </c:pt>
                <c:pt idx="3">
                  <c:v>66</c:v>
                </c:pt>
                <c:pt idx="4">
                  <c:v>63</c:v>
                </c:pt>
                <c:pt idx="5">
                  <c:v>60</c:v>
                </c:pt>
                <c:pt idx="6">
                  <c:v>55</c:v>
                </c:pt>
                <c:pt idx="7">
                  <c:v>50</c:v>
                </c:pt>
                <c:pt idx="8">
                  <c:v>43</c:v>
                </c:pt>
                <c:pt idx="9">
                  <c:v>35</c:v>
                </c:pt>
                <c:pt idx="10">
                  <c:v>33</c:v>
                </c:pt>
                <c:pt idx="11">
                  <c:v>32</c:v>
                </c:pt>
                <c:pt idx="12">
                  <c:v>31</c:v>
                </c:pt>
                <c:pt idx="13">
                  <c:v>22</c:v>
                </c:pt>
                <c:pt idx="14">
                  <c:v>21</c:v>
                </c:pt>
                <c:pt idx="15">
                  <c:v>21</c:v>
                </c:pt>
              </c:numCache>
            </c:numRef>
          </c:yVal>
          <c:smooth val="0"/>
        </c:ser>
        <c:ser>
          <c:idx val="1"/>
          <c:order val="1"/>
          <c:tx>
            <c:v>eqn line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rgbClr val="00FF00"/>
                </a:solidFill>
                <a:ln>
                  <a:noFill/>
                  <a:prstDash val="solid"/>
                </a:ln>
              </c:spPr>
            </c:marker>
            <c:bubble3D val="0"/>
            <c:spPr>
              <a:ln w="19050">
                <a:solidFill>
                  <a:srgbClr val="00FF00"/>
                </a:solidFill>
                <a:prstDash val="solid"/>
              </a:ln>
            </c:spPr>
          </c:dPt>
          <c:xVal>
            <c:numRef>
              <c:f>'2 intercept'!$B$63:$B$64</c:f>
              <c:numCache>
                <c:formatCode>General</c:formatCode>
                <c:ptCount val="2"/>
                <c:pt idx="0">
                  <c:v>0</c:v>
                </c:pt>
                <c:pt idx="1">
                  <c:v>25</c:v>
                </c:pt>
              </c:numCache>
            </c:numRef>
          </c:xVal>
          <c:yVal>
            <c:numRef>
              <c:f>'2 intercept'!$C$63:$C$64</c:f>
              <c:numCache>
                <c:formatCode>General</c:formatCode>
                <c:ptCount val="2"/>
                <c:pt idx="0">
                  <c:v>80</c:v>
                </c:pt>
                <c:pt idx="1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883328"/>
        <c:axId val="231883904"/>
      </c:scatterChart>
      <c:valAx>
        <c:axId val="2318833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883904"/>
        <c:crosses val="autoZero"/>
        <c:crossBetween val="midCat"/>
      </c:valAx>
      <c:valAx>
        <c:axId val="231883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8833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706177119651089"/>
          <c:y val="0.83479306934459263"/>
          <c:w val="0.43869416043143861"/>
          <c:h val="7.0072083380881736E-2"/>
        </c:manualLayout>
      </c:layout>
      <c:overlay val="0"/>
      <c:spPr>
        <a:solidFill>
          <a:schemeClr val="bg1">
            <a:lumMod val="85000"/>
          </a:schemeClr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175260</xdr:colOff>
      <xdr:row>5</xdr:row>
      <xdr:rowOff>7619</xdr:rowOff>
    </xdr:from>
    <xdr:to>
      <xdr:col>15</xdr:col>
      <xdr:colOff>186690</xdr:colOff>
      <xdr:row>28</xdr:row>
      <xdr:rowOff>108584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133349</xdr:colOff>
      <xdr:row>0</xdr:row>
      <xdr:rowOff>85725</xdr:rowOff>
    </xdr:from>
    <xdr:to>
      <xdr:col>3</xdr:col>
      <xdr:colOff>161924</xdr:colOff>
      <xdr:row>2</xdr:row>
      <xdr:rowOff>15240</xdr:rowOff>
    </xdr:to>
    <xdr:sp macro="" textlink="">
      <xdr:nvSpPr>
        <xdr:cNvPr id="3" name="TextBox 2"/>
        <xdr:cNvSpPr txBox="1"/>
      </xdr:nvSpPr>
      <xdr:spPr>
        <a:xfrm>
          <a:off x="133349" y="85725"/>
          <a:ext cx="1476375" cy="554355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schemeClr val="accent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hover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mouse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US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HERE</a:t>
          </a:r>
          <a:endParaRPr lang="en-US" sz="1200" b="1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175260</xdr:colOff>
      <xdr:row>5</xdr:row>
      <xdr:rowOff>7619</xdr:rowOff>
    </xdr:from>
    <xdr:to>
      <xdr:col>15</xdr:col>
      <xdr:colOff>453390</xdr:colOff>
      <xdr:row>28</xdr:row>
      <xdr:rowOff>108584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76200</xdr:rowOff>
    </xdr:from>
    <xdr:to>
      <xdr:col>3</xdr:col>
      <xdr:colOff>123825</xdr:colOff>
      <xdr:row>2</xdr:row>
      <xdr:rowOff>30480</xdr:rowOff>
    </xdr:to>
    <xdr:sp macro="" textlink="">
      <xdr:nvSpPr>
        <xdr:cNvPr id="14" name="TextBox 13"/>
        <xdr:cNvSpPr txBox="1"/>
      </xdr:nvSpPr>
      <xdr:spPr>
        <a:xfrm>
          <a:off x="95250" y="76200"/>
          <a:ext cx="1476375" cy="579120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schemeClr val="accent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hover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mouse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US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HERE</a:t>
          </a:r>
          <a:endParaRPr lang="en-US" sz="1200" b="1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175260</xdr:colOff>
      <xdr:row>5</xdr:row>
      <xdr:rowOff>7619</xdr:rowOff>
    </xdr:from>
    <xdr:to>
      <xdr:col>14</xdr:col>
      <xdr:colOff>472440</xdr:colOff>
      <xdr:row>28</xdr:row>
      <xdr:rowOff>108584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0</xdr:row>
      <xdr:rowOff>114300</xdr:rowOff>
    </xdr:from>
    <xdr:to>
      <xdr:col>3</xdr:col>
      <xdr:colOff>142875</xdr:colOff>
      <xdr:row>2</xdr:row>
      <xdr:rowOff>22860</xdr:rowOff>
    </xdr:to>
    <xdr:sp macro="" textlink="">
      <xdr:nvSpPr>
        <xdr:cNvPr id="5" name="TextBox 4"/>
        <xdr:cNvSpPr txBox="1"/>
      </xdr:nvSpPr>
      <xdr:spPr>
        <a:xfrm>
          <a:off x="114300" y="114300"/>
          <a:ext cx="1476375" cy="533400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schemeClr val="accent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hover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mouse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US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HERE</a:t>
          </a:r>
          <a:endParaRPr lang="en-US" sz="1200" b="1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125"/>
  <sheetViews>
    <sheetView showGridLines="0" tabSelected="1" zoomScaleNormal="100" workbookViewId="0">
      <selection activeCell="B2" sqref="B2"/>
    </sheetView>
  </sheetViews>
  <sheetFormatPr defaultRowHeight="13.2"/>
  <cols>
    <col min="1" max="1" width="3.33203125" customWidth="1"/>
    <col min="6" max="6" width="9.21875" customWidth="1"/>
  </cols>
  <sheetData>
    <row r="1" spans="2:13" ht="12.75" customHeight="1">
      <c r="D1" s="54" t="s">
        <v>9</v>
      </c>
      <c r="E1" s="55"/>
      <c r="F1" s="55"/>
      <c r="G1" s="55"/>
      <c r="H1" s="56"/>
      <c r="I1" s="16"/>
      <c r="J1" s="16"/>
      <c r="K1" s="16"/>
      <c r="L1" s="16"/>
      <c r="M1" s="16"/>
    </row>
    <row r="2" spans="2:13" ht="36.6" customHeight="1">
      <c r="D2" s="55"/>
      <c r="E2" s="55"/>
      <c r="F2" s="55"/>
      <c r="G2" s="55"/>
      <c r="H2" s="56"/>
      <c r="I2" s="61" t="s">
        <v>0</v>
      </c>
      <c r="J2" s="62"/>
      <c r="K2" s="62"/>
      <c r="L2" s="62"/>
      <c r="M2" s="63"/>
    </row>
    <row r="3" spans="2:13" ht="10.8" customHeight="1">
      <c r="D3" s="17"/>
      <c r="E3" s="17"/>
      <c r="F3" s="17"/>
      <c r="G3" s="17"/>
      <c r="H3" s="18"/>
      <c r="I3" s="19"/>
      <c r="J3" s="19"/>
      <c r="K3" s="19"/>
      <c r="L3" s="19"/>
      <c r="M3" s="19"/>
    </row>
    <row r="4" spans="2:13" ht="16.2" customHeight="1">
      <c r="B4" s="8" t="s">
        <v>1</v>
      </c>
      <c r="C4" s="9">
        <v>-4.2</v>
      </c>
      <c r="D4" s="6" t="s">
        <v>2</v>
      </c>
      <c r="E4" s="10">
        <v>80</v>
      </c>
      <c r="G4" s="22" t="s">
        <v>10</v>
      </c>
      <c r="H4" s="9">
        <v>0</v>
      </c>
      <c r="J4" s="22" t="s">
        <v>11</v>
      </c>
      <c r="K4" s="9">
        <v>25</v>
      </c>
    </row>
    <row r="5" spans="2:13" ht="21" customHeight="1">
      <c r="D5" s="7"/>
      <c r="E5" s="20"/>
      <c r="F5" s="21"/>
      <c r="G5" s="20"/>
      <c r="H5" s="4"/>
    </row>
    <row r="6" spans="2:13" ht="24.6" customHeight="1">
      <c r="B6" s="52" t="s">
        <v>3</v>
      </c>
      <c r="C6" s="53"/>
      <c r="D6" s="59" t="s">
        <v>6</v>
      </c>
      <c r="E6" s="57" t="s">
        <v>7</v>
      </c>
      <c r="K6" s="49"/>
      <c r="L6" s="49"/>
    </row>
    <row r="7" spans="2:13" ht="15.6">
      <c r="B7" s="14" t="s">
        <v>4</v>
      </c>
      <c r="C7" s="14" t="s">
        <v>5</v>
      </c>
      <c r="D7" s="60"/>
      <c r="E7" s="58"/>
      <c r="K7" s="2"/>
      <c r="L7" s="2"/>
    </row>
    <row r="8" spans="2:13">
      <c r="B8" s="12">
        <v>0</v>
      </c>
      <c r="C8" s="12">
        <v>78</v>
      </c>
      <c r="D8" s="13">
        <f>IF(ISBLANK(B8),"",$C$4*B8+$E$4)</f>
        <v>80</v>
      </c>
      <c r="E8" s="5">
        <f>IF(ISBLANK(B8),"",D8-C8)</f>
        <v>2</v>
      </c>
      <c r="K8" s="1"/>
      <c r="L8" s="1"/>
    </row>
    <row r="9" spans="2:13">
      <c r="B9" s="23">
        <v>1</v>
      </c>
      <c r="C9" s="12">
        <v>74</v>
      </c>
      <c r="D9" s="13">
        <f t="shared" ref="D9:D33" si="0">IF(ISBLANK(B9),"",$C$4*B9+$E$4)</f>
        <v>75.8</v>
      </c>
      <c r="E9" s="5">
        <f t="shared" ref="E9:E33" si="1">IF(ISBLANK(B9),"",D9-C9)</f>
        <v>1.7999999999999972</v>
      </c>
    </row>
    <row r="10" spans="2:13">
      <c r="B10" s="23">
        <v>2</v>
      </c>
      <c r="C10" s="12">
        <v>68</v>
      </c>
      <c r="D10" s="13">
        <f t="shared" si="0"/>
        <v>71.599999999999994</v>
      </c>
      <c r="E10" s="5">
        <f t="shared" si="1"/>
        <v>3.5999999999999943</v>
      </c>
    </row>
    <row r="11" spans="2:13" ht="12.75" customHeight="1">
      <c r="B11" s="23">
        <v>3</v>
      </c>
      <c r="C11" s="12">
        <v>66</v>
      </c>
      <c r="D11" s="13">
        <f t="shared" si="0"/>
        <v>67.400000000000006</v>
      </c>
      <c r="E11" s="5">
        <f t="shared" si="1"/>
        <v>1.4000000000000057</v>
      </c>
      <c r="K11" s="49"/>
      <c r="L11" s="49"/>
    </row>
    <row r="12" spans="2:13">
      <c r="B12" s="23">
        <v>4</v>
      </c>
      <c r="C12" s="12">
        <v>63</v>
      </c>
      <c r="D12" s="13">
        <f t="shared" si="0"/>
        <v>63.2</v>
      </c>
      <c r="E12" s="5">
        <f t="shared" si="1"/>
        <v>0.20000000000000284</v>
      </c>
      <c r="K12" s="3"/>
    </row>
    <row r="13" spans="2:13">
      <c r="B13" s="23">
        <v>5</v>
      </c>
      <c r="C13" s="12">
        <v>60</v>
      </c>
      <c r="D13" s="13">
        <f t="shared" si="0"/>
        <v>59</v>
      </c>
      <c r="E13" s="5">
        <f t="shared" si="1"/>
        <v>-1</v>
      </c>
    </row>
    <row r="14" spans="2:13">
      <c r="B14" s="23">
        <v>6</v>
      </c>
      <c r="C14" s="12">
        <v>55</v>
      </c>
      <c r="D14" s="13">
        <f t="shared" si="0"/>
        <v>54.8</v>
      </c>
      <c r="E14" s="5">
        <f t="shared" si="1"/>
        <v>-0.20000000000000284</v>
      </c>
    </row>
    <row r="15" spans="2:13">
      <c r="B15" s="23">
        <v>7</v>
      </c>
      <c r="C15" s="12">
        <v>50</v>
      </c>
      <c r="D15" s="13">
        <f t="shared" si="0"/>
        <v>50.599999999999994</v>
      </c>
      <c r="E15" s="5">
        <f t="shared" si="1"/>
        <v>0.59999999999999432</v>
      </c>
    </row>
    <row r="16" spans="2:13">
      <c r="B16" s="23">
        <v>8</v>
      </c>
      <c r="C16" s="12">
        <v>43</v>
      </c>
      <c r="D16" s="13">
        <f t="shared" si="0"/>
        <v>46.4</v>
      </c>
      <c r="E16" s="5">
        <f t="shared" si="1"/>
        <v>3.3999999999999986</v>
      </c>
    </row>
    <row r="17" spans="2:10">
      <c r="B17" s="23">
        <v>9</v>
      </c>
      <c r="C17" s="12">
        <v>35</v>
      </c>
      <c r="D17" s="13">
        <f t="shared" si="0"/>
        <v>42.199999999999996</v>
      </c>
      <c r="E17" s="5">
        <f t="shared" si="1"/>
        <v>7.1999999999999957</v>
      </c>
    </row>
    <row r="18" spans="2:10">
      <c r="B18" s="23">
        <v>10</v>
      </c>
      <c r="C18" s="12">
        <v>33</v>
      </c>
      <c r="D18" s="13">
        <f t="shared" si="0"/>
        <v>38</v>
      </c>
      <c r="E18" s="5">
        <f t="shared" si="1"/>
        <v>5</v>
      </c>
    </row>
    <row r="19" spans="2:10">
      <c r="B19" s="23">
        <v>11</v>
      </c>
      <c r="C19" s="12">
        <v>32</v>
      </c>
      <c r="D19" s="13">
        <f t="shared" si="0"/>
        <v>33.799999999999997</v>
      </c>
      <c r="E19" s="5">
        <f t="shared" si="1"/>
        <v>1.7999999999999972</v>
      </c>
    </row>
    <row r="20" spans="2:10">
      <c r="B20" s="23">
        <v>12</v>
      </c>
      <c r="C20" s="12">
        <v>31</v>
      </c>
      <c r="D20" s="13">
        <f t="shared" si="0"/>
        <v>29.599999999999994</v>
      </c>
      <c r="E20" s="5">
        <f t="shared" si="1"/>
        <v>-1.4000000000000057</v>
      </c>
    </row>
    <row r="21" spans="2:10">
      <c r="B21" s="23">
        <v>13</v>
      </c>
      <c r="C21" s="12">
        <v>22</v>
      </c>
      <c r="D21" s="13">
        <f t="shared" si="0"/>
        <v>25.4</v>
      </c>
      <c r="E21" s="5">
        <f t="shared" si="1"/>
        <v>3.3999999999999986</v>
      </c>
    </row>
    <row r="22" spans="2:10">
      <c r="B22" s="23">
        <v>14</v>
      </c>
      <c r="C22" s="12">
        <v>21</v>
      </c>
      <c r="D22" s="13">
        <f t="shared" si="0"/>
        <v>21.199999999999996</v>
      </c>
      <c r="E22" s="5">
        <f t="shared" si="1"/>
        <v>0.19999999999999574</v>
      </c>
    </row>
    <row r="23" spans="2:10">
      <c r="B23" s="23">
        <v>15</v>
      </c>
      <c r="C23" s="12">
        <v>21</v>
      </c>
      <c r="D23" s="13">
        <f t="shared" si="0"/>
        <v>17</v>
      </c>
      <c r="E23" s="5">
        <f t="shared" si="1"/>
        <v>-4</v>
      </c>
    </row>
    <row r="24" spans="2:10">
      <c r="B24" s="23"/>
      <c r="C24" s="12"/>
      <c r="D24" s="13" t="str">
        <f t="shared" si="0"/>
        <v/>
      </c>
      <c r="E24" s="5" t="str">
        <f t="shared" si="1"/>
        <v/>
      </c>
    </row>
    <row r="25" spans="2:10">
      <c r="B25" s="23"/>
      <c r="C25" s="12"/>
      <c r="D25" s="13" t="str">
        <f t="shared" si="0"/>
        <v/>
      </c>
      <c r="E25" s="5" t="str">
        <f t="shared" si="1"/>
        <v/>
      </c>
    </row>
    <row r="26" spans="2:10">
      <c r="B26" s="23"/>
      <c r="C26" s="12"/>
      <c r="D26" s="13" t="str">
        <f t="shared" si="0"/>
        <v/>
      </c>
      <c r="E26" s="5" t="str">
        <f t="shared" si="1"/>
        <v/>
      </c>
      <c r="F26" s="4"/>
      <c r="G26" s="4"/>
      <c r="H26" s="4"/>
    </row>
    <row r="27" spans="2:10">
      <c r="B27" s="23"/>
      <c r="C27" s="12"/>
      <c r="D27" s="13" t="str">
        <f t="shared" si="0"/>
        <v/>
      </c>
      <c r="E27" s="5" t="str">
        <f t="shared" si="1"/>
        <v/>
      </c>
    </row>
    <row r="28" spans="2:10">
      <c r="B28" s="23"/>
      <c r="C28" s="12"/>
      <c r="D28" s="13" t="str">
        <f t="shared" si="0"/>
        <v/>
      </c>
      <c r="E28" s="5" t="str">
        <f t="shared" si="1"/>
        <v/>
      </c>
      <c r="F28" s="4"/>
      <c r="G28" s="4"/>
      <c r="H28" s="4"/>
    </row>
    <row r="29" spans="2:10">
      <c r="B29" s="23"/>
      <c r="C29" s="12"/>
      <c r="D29" s="13" t="str">
        <f t="shared" si="0"/>
        <v/>
      </c>
      <c r="E29" s="5" t="str">
        <f t="shared" si="1"/>
        <v/>
      </c>
    </row>
    <row r="30" spans="2:10">
      <c r="B30" s="23"/>
      <c r="C30" s="12"/>
      <c r="D30" s="13" t="str">
        <f t="shared" si="0"/>
        <v/>
      </c>
      <c r="E30" s="5" t="str">
        <f t="shared" si="1"/>
        <v/>
      </c>
    </row>
    <row r="31" spans="2:10">
      <c r="B31" s="23"/>
      <c r="C31" s="12"/>
      <c r="D31" s="13" t="str">
        <f t="shared" si="0"/>
        <v/>
      </c>
      <c r="E31" s="5" t="str">
        <f t="shared" si="1"/>
        <v/>
      </c>
      <c r="G31" s="43" t="s">
        <v>28</v>
      </c>
      <c r="H31" s="44"/>
      <c r="I31" s="45"/>
      <c r="J31" s="5">
        <f>D125/C125</f>
        <v>2.3249999999999993</v>
      </c>
    </row>
    <row r="32" spans="2:10">
      <c r="B32" s="23"/>
      <c r="C32" s="12"/>
      <c r="D32" s="13" t="str">
        <f t="shared" si="0"/>
        <v/>
      </c>
      <c r="E32" s="5" t="str">
        <f t="shared" si="1"/>
        <v/>
      </c>
    </row>
    <row r="33" spans="2:5">
      <c r="B33" s="23"/>
      <c r="C33" s="12"/>
      <c r="D33" s="13" t="str">
        <f t="shared" si="0"/>
        <v/>
      </c>
      <c r="E33" s="5" t="str">
        <f t="shared" si="1"/>
        <v/>
      </c>
    </row>
    <row r="34" spans="2:5">
      <c r="B34" s="23"/>
      <c r="C34" s="12"/>
      <c r="D34" s="13" t="str">
        <f t="shared" ref="D34:D57" si="2">IF(ISBLANK(B34),"",$C$4*B34+$E$4)</f>
        <v/>
      </c>
      <c r="E34" s="5" t="str">
        <f t="shared" ref="E34:E57" si="3">IF(ISBLANK(B34),"",D34-C34)</f>
        <v/>
      </c>
    </row>
    <row r="35" spans="2:5">
      <c r="B35" s="23"/>
      <c r="C35" s="12"/>
      <c r="D35" s="13" t="str">
        <f t="shared" si="2"/>
        <v/>
      </c>
      <c r="E35" s="5" t="str">
        <f t="shared" si="3"/>
        <v/>
      </c>
    </row>
    <row r="36" spans="2:5">
      <c r="B36" s="23"/>
      <c r="C36" s="12"/>
      <c r="D36" s="13" t="str">
        <f t="shared" si="2"/>
        <v/>
      </c>
      <c r="E36" s="5" t="str">
        <f t="shared" si="3"/>
        <v/>
      </c>
    </row>
    <row r="37" spans="2:5" ht="13.2" customHeight="1">
      <c r="B37" s="23"/>
      <c r="C37" s="12"/>
      <c r="D37" s="13" t="str">
        <f t="shared" si="2"/>
        <v/>
      </c>
      <c r="E37" s="5" t="str">
        <f t="shared" si="3"/>
        <v/>
      </c>
    </row>
    <row r="38" spans="2:5">
      <c r="B38" s="23"/>
      <c r="C38" s="12"/>
      <c r="D38" s="13" t="str">
        <f t="shared" si="2"/>
        <v/>
      </c>
      <c r="E38" s="5" t="str">
        <f t="shared" si="3"/>
        <v/>
      </c>
    </row>
    <row r="39" spans="2:5">
      <c r="B39" s="23"/>
      <c r="C39" s="12"/>
      <c r="D39" s="13" t="str">
        <f t="shared" si="2"/>
        <v/>
      </c>
      <c r="E39" s="5" t="str">
        <f t="shared" si="3"/>
        <v/>
      </c>
    </row>
    <row r="40" spans="2:5">
      <c r="B40" s="23"/>
      <c r="C40" s="12"/>
      <c r="D40" s="13" t="str">
        <f t="shared" si="2"/>
        <v/>
      </c>
      <c r="E40" s="5" t="str">
        <f t="shared" si="3"/>
        <v/>
      </c>
    </row>
    <row r="41" spans="2:5">
      <c r="B41" s="23"/>
      <c r="C41" s="12"/>
      <c r="D41" s="13" t="str">
        <f t="shared" si="2"/>
        <v/>
      </c>
      <c r="E41" s="5" t="str">
        <f t="shared" si="3"/>
        <v/>
      </c>
    </row>
    <row r="42" spans="2:5">
      <c r="B42" s="23"/>
      <c r="C42" s="12"/>
      <c r="D42" s="13" t="str">
        <f t="shared" si="2"/>
        <v/>
      </c>
      <c r="E42" s="5" t="str">
        <f t="shared" si="3"/>
        <v/>
      </c>
    </row>
    <row r="43" spans="2:5">
      <c r="B43" s="23"/>
      <c r="C43" s="12"/>
      <c r="D43" s="13" t="str">
        <f t="shared" si="2"/>
        <v/>
      </c>
      <c r="E43" s="5" t="str">
        <f t="shared" si="3"/>
        <v/>
      </c>
    </row>
    <row r="44" spans="2:5">
      <c r="B44" s="23"/>
      <c r="C44" s="12"/>
      <c r="D44" s="13" t="str">
        <f t="shared" si="2"/>
        <v/>
      </c>
      <c r="E44" s="5" t="str">
        <f t="shared" si="3"/>
        <v/>
      </c>
    </row>
    <row r="45" spans="2:5">
      <c r="B45" s="23"/>
      <c r="C45" s="12"/>
      <c r="D45" s="13" t="str">
        <f t="shared" si="2"/>
        <v/>
      </c>
      <c r="E45" s="5" t="str">
        <f t="shared" si="3"/>
        <v/>
      </c>
    </row>
    <row r="46" spans="2:5">
      <c r="B46" s="23"/>
      <c r="C46" s="12"/>
      <c r="D46" s="13" t="str">
        <f t="shared" si="2"/>
        <v/>
      </c>
      <c r="E46" s="5" t="str">
        <f t="shared" si="3"/>
        <v/>
      </c>
    </row>
    <row r="47" spans="2:5">
      <c r="B47" s="23"/>
      <c r="C47" s="12"/>
      <c r="D47" s="13" t="str">
        <f t="shared" si="2"/>
        <v/>
      </c>
      <c r="E47" s="5" t="str">
        <f t="shared" si="3"/>
        <v/>
      </c>
    </row>
    <row r="48" spans="2:5">
      <c r="B48" s="23"/>
      <c r="C48" s="12"/>
      <c r="D48" s="13" t="str">
        <f t="shared" si="2"/>
        <v/>
      </c>
      <c r="E48" s="5" t="str">
        <f t="shared" si="3"/>
        <v/>
      </c>
    </row>
    <row r="49" spans="2:6">
      <c r="B49" s="23"/>
      <c r="C49" s="12"/>
      <c r="D49" s="13" t="str">
        <f t="shared" si="2"/>
        <v/>
      </c>
      <c r="E49" s="5" t="str">
        <f t="shared" si="3"/>
        <v/>
      </c>
    </row>
    <row r="50" spans="2:6">
      <c r="B50" s="23"/>
      <c r="C50" s="12"/>
      <c r="D50" s="13" t="str">
        <f t="shared" si="2"/>
        <v/>
      </c>
      <c r="E50" s="5" t="str">
        <f t="shared" si="3"/>
        <v/>
      </c>
    </row>
    <row r="51" spans="2:6">
      <c r="B51" s="23"/>
      <c r="C51" s="12"/>
      <c r="D51" s="13" t="str">
        <f t="shared" si="2"/>
        <v/>
      </c>
      <c r="E51" s="5" t="str">
        <f t="shared" si="3"/>
        <v/>
      </c>
    </row>
    <row r="52" spans="2:6">
      <c r="B52" s="23"/>
      <c r="C52" s="12"/>
      <c r="D52" s="13" t="str">
        <f t="shared" si="2"/>
        <v/>
      </c>
      <c r="E52" s="5" t="str">
        <f t="shared" si="3"/>
        <v/>
      </c>
    </row>
    <row r="53" spans="2:6">
      <c r="B53" s="23"/>
      <c r="C53" s="12"/>
      <c r="D53" s="13" t="str">
        <f t="shared" si="2"/>
        <v/>
      </c>
      <c r="E53" s="5" t="str">
        <f t="shared" si="3"/>
        <v/>
      </c>
    </row>
    <row r="54" spans="2:6">
      <c r="B54" s="23"/>
      <c r="C54" s="12"/>
      <c r="D54" s="13" t="str">
        <f t="shared" si="2"/>
        <v/>
      </c>
      <c r="E54" s="5" t="str">
        <f t="shared" si="3"/>
        <v/>
      </c>
    </row>
    <row r="55" spans="2:6">
      <c r="B55" s="23"/>
      <c r="C55" s="12"/>
      <c r="D55" s="13" t="str">
        <f t="shared" si="2"/>
        <v/>
      </c>
      <c r="E55" s="5" t="str">
        <f t="shared" si="3"/>
        <v/>
      </c>
    </row>
    <row r="56" spans="2:6">
      <c r="B56" s="23"/>
      <c r="C56" s="12"/>
      <c r="D56" s="13" t="str">
        <f t="shared" si="2"/>
        <v/>
      </c>
      <c r="E56" s="5" t="str">
        <f t="shared" si="3"/>
        <v/>
      </c>
    </row>
    <row r="57" spans="2:6">
      <c r="B57" s="23"/>
      <c r="C57" s="12"/>
      <c r="D57" s="13" t="str">
        <f t="shared" si="2"/>
        <v/>
      </c>
      <c r="E57" s="5" t="str">
        <f t="shared" si="3"/>
        <v/>
      </c>
    </row>
    <row r="61" spans="2:6" ht="39.6" customHeight="1">
      <c r="B61" s="47" t="s">
        <v>8</v>
      </c>
      <c r="C61" s="48"/>
      <c r="E61" s="50" t="s">
        <v>22</v>
      </c>
      <c r="F61" s="51"/>
    </row>
    <row r="62" spans="2:6" ht="15.6">
      <c r="B62" s="11" t="s">
        <v>4</v>
      </c>
      <c r="C62" s="14" t="s">
        <v>5</v>
      </c>
      <c r="E62" s="46" t="b">
        <f>NOT(AND(ISBLANK(C4),ISBLANK(E4)))</f>
        <v>1</v>
      </c>
      <c r="F62" s="46"/>
    </row>
    <row r="63" spans="2:6">
      <c r="B63" s="15">
        <f>IF($E$62,H4,$B$8)</f>
        <v>0</v>
      </c>
      <c r="C63" s="15">
        <f>IF($E$62,$C$4*B63+$E$4,$C$8)</f>
        <v>80</v>
      </c>
    </row>
    <row r="64" spans="2:6">
      <c r="B64" s="15">
        <f>IF($E$62,K4,$B$8)</f>
        <v>25</v>
      </c>
      <c r="C64" s="15">
        <f>IF($E$62,$C$4*B64+$E$4,$C$8)</f>
        <v>-25</v>
      </c>
    </row>
    <row r="70" spans="2:4">
      <c r="B70" s="40" t="s">
        <v>23</v>
      </c>
      <c r="C70" s="40"/>
      <c r="D70" s="41"/>
    </row>
    <row r="71" spans="2:4">
      <c r="B71" s="42"/>
      <c r="C71" s="42"/>
      <c r="D71" s="41"/>
    </row>
    <row r="72" spans="2:4">
      <c r="B72" s="42"/>
      <c r="C72" s="42"/>
      <c r="D72" s="41"/>
    </row>
    <row r="73" spans="2:4">
      <c r="B73" s="36" t="s">
        <v>24</v>
      </c>
      <c r="C73" s="37" t="s">
        <v>25</v>
      </c>
      <c r="D73" s="37" t="s">
        <v>26</v>
      </c>
    </row>
    <row r="74" spans="2:4">
      <c r="B74" s="38">
        <v>0</v>
      </c>
      <c r="C74" s="15">
        <f>IF(ISBLANK(B8),0,1)</f>
        <v>1</v>
      </c>
      <c r="D74" s="15">
        <f>IF(ISBLANK(B8),0,ABS(E8))</f>
        <v>2</v>
      </c>
    </row>
    <row r="75" spans="2:4">
      <c r="B75" s="38">
        <f>B74+1</f>
        <v>1</v>
      </c>
      <c r="C75" s="15">
        <f t="shared" ref="C75:C124" si="4">IF(ISBLANK(B9),0,1)</f>
        <v>1</v>
      </c>
      <c r="D75" s="15">
        <f t="shared" ref="D75:D124" si="5">IF(ISBLANK(B9),0,ABS(E9))</f>
        <v>1.7999999999999972</v>
      </c>
    </row>
    <row r="76" spans="2:4">
      <c r="B76" s="38">
        <f t="shared" ref="B76:B124" si="6">B75+1</f>
        <v>2</v>
      </c>
      <c r="C76" s="15">
        <f t="shared" si="4"/>
        <v>1</v>
      </c>
      <c r="D76" s="15">
        <f t="shared" si="5"/>
        <v>3.5999999999999943</v>
      </c>
    </row>
    <row r="77" spans="2:4">
      <c r="B77" s="38">
        <f t="shared" si="6"/>
        <v>3</v>
      </c>
      <c r="C77" s="15">
        <f t="shared" si="4"/>
        <v>1</v>
      </c>
      <c r="D77" s="15">
        <f t="shared" si="5"/>
        <v>1.4000000000000057</v>
      </c>
    </row>
    <row r="78" spans="2:4">
      <c r="B78" s="38">
        <f t="shared" si="6"/>
        <v>4</v>
      </c>
      <c r="C78" s="15">
        <f t="shared" si="4"/>
        <v>1</v>
      </c>
      <c r="D78" s="15">
        <f t="shared" si="5"/>
        <v>0.20000000000000284</v>
      </c>
    </row>
    <row r="79" spans="2:4">
      <c r="B79" s="38">
        <f t="shared" si="6"/>
        <v>5</v>
      </c>
      <c r="C79" s="15">
        <f t="shared" si="4"/>
        <v>1</v>
      </c>
      <c r="D79" s="15">
        <f t="shared" si="5"/>
        <v>1</v>
      </c>
    </row>
    <row r="80" spans="2:4">
      <c r="B80" s="38">
        <f t="shared" si="6"/>
        <v>6</v>
      </c>
      <c r="C80" s="15">
        <f t="shared" si="4"/>
        <v>1</v>
      </c>
      <c r="D80" s="15">
        <f t="shared" si="5"/>
        <v>0.20000000000000284</v>
      </c>
    </row>
    <row r="81" spans="2:4">
      <c r="B81" s="38">
        <f t="shared" si="6"/>
        <v>7</v>
      </c>
      <c r="C81" s="15">
        <f t="shared" si="4"/>
        <v>1</v>
      </c>
      <c r="D81" s="15">
        <f t="shared" si="5"/>
        <v>0.59999999999999432</v>
      </c>
    </row>
    <row r="82" spans="2:4">
      <c r="B82" s="38">
        <f t="shared" si="6"/>
        <v>8</v>
      </c>
      <c r="C82" s="15">
        <f t="shared" si="4"/>
        <v>1</v>
      </c>
      <c r="D82" s="15">
        <f t="shared" si="5"/>
        <v>3.3999999999999986</v>
      </c>
    </row>
    <row r="83" spans="2:4">
      <c r="B83" s="38">
        <f t="shared" si="6"/>
        <v>9</v>
      </c>
      <c r="C83" s="15">
        <f t="shared" si="4"/>
        <v>1</v>
      </c>
      <c r="D83" s="15">
        <f t="shared" si="5"/>
        <v>7.1999999999999957</v>
      </c>
    </row>
    <row r="84" spans="2:4">
      <c r="B84" s="38">
        <f t="shared" si="6"/>
        <v>10</v>
      </c>
      <c r="C84" s="15">
        <f t="shared" si="4"/>
        <v>1</v>
      </c>
      <c r="D84" s="15">
        <f t="shared" si="5"/>
        <v>5</v>
      </c>
    </row>
    <row r="85" spans="2:4">
      <c r="B85" s="38">
        <f t="shared" si="6"/>
        <v>11</v>
      </c>
      <c r="C85" s="15">
        <f t="shared" si="4"/>
        <v>1</v>
      </c>
      <c r="D85" s="15">
        <f t="shared" si="5"/>
        <v>1.7999999999999972</v>
      </c>
    </row>
    <row r="86" spans="2:4">
      <c r="B86" s="38">
        <f t="shared" si="6"/>
        <v>12</v>
      </c>
      <c r="C86" s="15">
        <f t="shared" si="4"/>
        <v>1</v>
      </c>
      <c r="D86" s="15">
        <f t="shared" si="5"/>
        <v>1.4000000000000057</v>
      </c>
    </row>
    <row r="87" spans="2:4">
      <c r="B87" s="38">
        <f t="shared" si="6"/>
        <v>13</v>
      </c>
      <c r="C87" s="15">
        <f t="shared" si="4"/>
        <v>1</v>
      </c>
      <c r="D87" s="15">
        <f t="shared" si="5"/>
        <v>3.3999999999999986</v>
      </c>
    </row>
    <row r="88" spans="2:4">
      <c r="B88" s="38">
        <f t="shared" si="6"/>
        <v>14</v>
      </c>
      <c r="C88" s="15">
        <f t="shared" si="4"/>
        <v>1</v>
      </c>
      <c r="D88" s="15">
        <f t="shared" si="5"/>
        <v>0.19999999999999574</v>
      </c>
    </row>
    <row r="89" spans="2:4">
      <c r="B89" s="38">
        <f t="shared" si="6"/>
        <v>15</v>
      </c>
      <c r="C89" s="15">
        <f t="shared" si="4"/>
        <v>1</v>
      </c>
      <c r="D89" s="15">
        <f t="shared" si="5"/>
        <v>4</v>
      </c>
    </row>
    <row r="90" spans="2:4">
      <c r="B90" s="38">
        <f t="shared" si="6"/>
        <v>16</v>
      </c>
      <c r="C90" s="15">
        <f t="shared" si="4"/>
        <v>0</v>
      </c>
      <c r="D90" s="15">
        <f t="shared" si="5"/>
        <v>0</v>
      </c>
    </row>
    <row r="91" spans="2:4">
      <c r="B91" s="38">
        <f t="shared" si="6"/>
        <v>17</v>
      </c>
      <c r="C91" s="15">
        <f t="shared" si="4"/>
        <v>0</v>
      </c>
      <c r="D91" s="15">
        <f t="shared" si="5"/>
        <v>0</v>
      </c>
    </row>
    <row r="92" spans="2:4">
      <c r="B92" s="38">
        <f t="shared" si="6"/>
        <v>18</v>
      </c>
      <c r="C92" s="15">
        <f t="shared" si="4"/>
        <v>0</v>
      </c>
      <c r="D92" s="15">
        <f t="shared" si="5"/>
        <v>0</v>
      </c>
    </row>
    <row r="93" spans="2:4">
      <c r="B93" s="38">
        <f t="shared" si="6"/>
        <v>19</v>
      </c>
      <c r="C93" s="15">
        <f t="shared" si="4"/>
        <v>0</v>
      </c>
      <c r="D93" s="15">
        <f t="shared" si="5"/>
        <v>0</v>
      </c>
    </row>
    <row r="94" spans="2:4">
      <c r="B94" s="38">
        <f t="shared" si="6"/>
        <v>20</v>
      </c>
      <c r="C94" s="15">
        <f t="shared" si="4"/>
        <v>0</v>
      </c>
      <c r="D94" s="15">
        <f t="shared" si="5"/>
        <v>0</v>
      </c>
    </row>
    <row r="95" spans="2:4">
      <c r="B95" s="38">
        <f t="shared" si="6"/>
        <v>21</v>
      </c>
      <c r="C95" s="15">
        <f t="shared" si="4"/>
        <v>0</v>
      </c>
      <c r="D95" s="15">
        <f t="shared" si="5"/>
        <v>0</v>
      </c>
    </row>
    <row r="96" spans="2:4">
      <c r="B96" s="38">
        <f t="shared" si="6"/>
        <v>22</v>
      </c>
      <c r="C96" s="15">
        <f t="shared" si="4"/>
        <v>0</v>
      </c>
      <c r="D96" s="15">
        <f t="shared" si="5"/>
        <v>0</v>
      </c>
    </row>
    <row r="97" spans="2:4">
      <c r="B97" s="38">
        <f t="shared" si="6"/>
        <v>23</v>
      </c>
      <c r="C97" s="15">
        <f t="shared" si="4"/>
        <v>0</v>
      </c>
      <c r="D97" s="15">
        <f t="shared" si="5"/>
        <v>0</v>
      </c>
    </row>
    <row r="98" spans="2:4">
      <c r="B98" s="38">
        <f t="shared" si="6"/>
        <v>24</v>
      </c>
      <c r="C98" s="15">
        <f t="shared" si="4"/>
        <v>0</v>
      </c>
      <c r="D98" s="15">
        <f t="shared" si="5"/>
        <v>0</v>
      </c>
    </row>
    <row r="99" spans="2:4">
      <c r="B99" s="38">
        <f t="shared" si="6"/>
        <v>25</v>
      </c>
      <c r="C99" s="15">
        <f t="shared" si="4"/>
        <v>0</v>
      </c>
      <c r="D99" s="15">
        <f t="shared" si="5"/>
        <v>0</v>
      </c>
    </row>
    <row r="100" spans="2:4">
      <c r="B100" s="38">
        <f t="shared" si="6"/>
        <v>26</v>
      </c>
      <c r="C100" s="15">
        <f t="shared" si="4"/>
        <v>0</v>
      </c>
      <c r="D100" s="15">
        <f t="shared" si="5"/>
        <v>0</v>
      </c>
    </row>
    <row r="101" spans="2:4">
      <c r="B101" s="38">
        <f t="shared" si="6"/>
        <v>27</v>
      </c>
      <c r="C101" s="15">
        <f t="shared" si="4"/>
        <v>0</v>
      </c>
      <c r="D101" s="15">
        <f t="shared" si="5"/>
        <v>0</v>
      </c>
    </row>
    <row r="102" spans="2:4">
      <c r="B102" s="38">
        <f t="shared" si="6"/>
        <v>28</v>
      </c>
      <c r="C102" s="15">
        <f t="shared" si="4"/>
        <v>0</v>
      </c>
      <c r="D102" s="15">
        <f t="shared" si="5"/>
        <v>0</v>
      </c>
    </row>
    <row r="103" spans="2:4">
      <c r="B103" s="38">
        <f t="shared" si="6"/>
        <v>29</v>
      </c>
      <c r="C103" s="15">
        <f t="shared" si="4"/>
        <v>0</v>
      </c>
      <c r="D103" s="15">
        <f t="shared" si="5"/>
        <v>0</v>
      </c>
    </row>
    <row r="104" spans="2:4">
      <c r="B104" s="38">
        <f t="shared" si="6"/>
        <v>30</v>
      </c>
      <c r="C104" s="15">
        <f t="shared" si="4"/>
        <v>0</v>
      </c>
      <c r="D104" s="15">
        <f t="shared" si="5"/>
        <v>0</v>
      </c>
    </row>
    <row r="105" spans="2:4">
      <c r="B105" s="38">
        <f t="shared" si="6"/>
        <v>31</v>
      </c>
      <c r="C105" s="15">
        <f t="shared" si="4"/>
        <v>0</v>
      </c>
      <c r="D105" s="15">
        <f t="shared" si="5"/>
        <v>0</v>
      </c>
    </row>
    <row r="106" spans="2:4">
      <c r="B106" s="38">
        <f t="shared" si="6"/>
        <v>32</v>
      </c>
      <c r="C106" s="15">
        <f t="shared" si="4"/>
        <v>0</v>
      </c>
      <c r="D106" s="15">
        <f t="shared" si="5"/>
        <v>0</v>
      </c>
    </row>
    <row r="107" spans="2:4">
      <c r="B107" s="38">
        <f t="shared" si="6"/>
        <v>33</v>
      </c>
      <c r="C107" s="15">
        <f t="shared" si="4"/>
        <v>0</v>
      </c>
      <c r="D107" s="15">
        <f t="shared" si="5"/>
        <v>0</v>
      </c>
    </row>
    <row r="108" spans="2:4">
      <c r="B108" s="38">
        <f t="shared" si="6"/>
        <v>34</v>
      </c>
      <c r="C108" s="15">
        <f t="shared" si="4"/>
        <v>0</v>
      </c>
      <c r="D108" s="15">
        <f t="shared" si="5"/>
        <v>0</v>
      </c>
    </row>
    <row r="109" spans="2:4">
      <c r="B109" s="38">
        <f t="shared" si="6"/>
        <v>35</v>
      </c>
      <c r="C109" s="15">
        <f t="shared" si="4"/>
        <v>0</v>
      </c>
      <c r="D109" s="15">
        <f t="shared" si="5"/>
        <v>0</v>
      </c>
    </row>
    <row r="110" spans="2:4">
      <c r="B110" s="38">
        <f t="shared" si="6"/>
        <v>36</v>
      </c>
      <c r="C110" s="15">
        <f t="shared" si="4"/>
        <v>0</v>
      </c>
      <c r="D110" s="15">
        <f t="shared" si="5"/>
        <v>0</v>
      </c>
    </row>
    <row r="111" spans="2:4">
      <c r="B111" s="38">
        <f t="shared" si="6"/>
        <v>37</v>
      </c>
      <c r="C111" s="15">
        <f t="shared" si="4"/>
        <v>0</v>
      </c>
      <c r="D111" s="15">
        <f t="shared" si="5"/>
        <v>0</v>
      </c>
    </row>
    <row r="112" spans="2:4">
      <c r="B112" s="38">
        <f t="shared" si="6"/>
        <v>38</v>
      </c>
      <c r="C112" s="15">
        <f t="shared" si="4"/>
        <v>0</v>
      </c>
      <c r="D112" s="15">
        <f t="shared" si="5"/>
        <v>0</v>
      </c>
    </row>
    <row r="113" spans="2:4">
      <c r="B113" s="38">
        <f t="shared" si="6"/>
        <v>39</v>
      </c>
      <c r="C113" s="15">
        <f t="shared" si="4"/>
        <v>0</v>
      </c>
      <c r="D113" s="15">
        <f t="shared" si="5"/>
        <v>0</v>
      </c>
    </row>
    <row r="114" spans="2:4">
      <c r="B114" s="38">
        <f t="shared" si="6"/>
        <v>40</v>
      </c>
      <c r="C114" s="15">
        <f t="shared" si="4"/>
        <v>0</v>
      </c>
      <c r="D114" s="15">
        <f t="shared" si="5"/>
        <v>0</v>
      </c>
    </row>
    <row r="115" spans="2:4">
      <c r="B115" s="38">
        <f t="shared" si="6"/>
        <v>41</v>
      </c>
      <c r="C115" s="15">
        <f t="shared" si="4"/>
        <v>0</v>
      </c>
      <c r="D115" s="15">
        <f t="shared" si="5"/>
        <v>0</v>
      </c>
    </row>
    <row r="116" spans="2:4">
      <c r="B116" s="38">
        <f t="shared" si="6"/>
        <v>42</v>
      </c>
      <c r="C116" s="15">
        <f t="shared" si="4"/>
        <v>0</v>
      </c>
      <c r="D116" s="15">
        <f t="shared" si="5"/>
        <v>0</v>
      </c>
    </row>
    <row r="117" spans="2:4">
      <c r="B117" s="38">
        <f t="shared" si="6"/>
        <v>43</v>
      </c>
      <c r="C117" s="15">
        <f t="shared" si="4"/>
        <v>0</v>
      </c>
      <c r="D117" s="15">
        <f t="shared" si="5"/>
        <v>0</v>
      </c>
    </row>
    <row r="118" spans="2:4">
      <c r="B118" s="38">
        <f t="shared" si="6"/>
        <v>44</v>
      </c>
      <c r="C118" s="15">
        <f t="shared" si="4"/>
        <v>0</v>
      </c>
      <c r="D118" s="15">
        <f t="shared" si="5"/>
        <v>0</v>
      </c>
    </row>
    <row r="119" spans="2:4">
      <c r="B119" s="38">
        <f t="shared" si="6"/>
        <v>45</v>
      </c>
      <c r="C119" s="15">
        <f t="shared" si="4"/>
        <v>0</v>
      </c>
      <c r="D119" s="15">
        <f t="shared" si="5"/>
        <v>0</v>
      </c>
    </row>
    <row r="120" spans="2:4">
      <c r="B120" s="38">
        <f t="shared" si="6"/>
        <v>46</v>
      </c>
      <c r="C120" s="15">
        <f t="shared" si="4"/>
        <v>0</v>
      </c>
      <c r="D120" s="15">
        <f t="shared" si="5"/>
        <v>0</v>
      </c>
    </row>
    <row r="121" spans="2:4">
      <c r="B121" s="38">
        <f t="shared" si="6"/>
        <v>47</v>
      </c>
      <c r="C121" s="15">
        <f t="shared" si="4"/>
        <v>0</v>
      </c>
      <c r="D121" s="15">
        <f t="shared" si="5"/>
        <v>0</v>
      </c>
    </row>
    <row r="122" spans="2:4">
      <c r="B122" s="38">
        <f t="shared" si="6"/>
        <v>48</v>
      </c>
      <c r="C122" s="15">
        <f t="shared" si="4"/>
        <v>0</v>
      </c>
      <c r="D122" s="15">
        <f t="shared" si="5"/>
        <v>0</v>
      </c>
    </row>
    <row r="123" spans="2:4">
      <c r="B123" s="38">
        <f t="shared" si="6"/>
        <v>49</v>
      </c>
      <c r="C123" s="15">
        <f t="shared" si="4"/>
        <v>0</v>
      </c>
      <c r="D123" s="15">
        <f t="shared" si="5"/>
        <v>0</v>
      </c>
    </row>
    <row r="124" spans="2:4">
      <c r="B124" s="38">
        <f t="shared" si="6"/>
        <v>50</v>
      </c>
      <c r="C124" s="15">
        <f t="shared" si="4"/>
        <v>0</v>
      </c>
      <c r="D124" s="15">
        <f t="shared" si="5"/>
        <v>0</v>
      </c>
    </row>
    <row r="125" spans="2:4">
      <c r="B125" s="39" t="s">
        <v>27</v>
      </c>
      <c r="C125" s="15">
        <f>SUM(C74:C124)</f>
        <v>16</v>
      </c>
      <c r="D125" s="15">
        <f>SUM(D74:D124)</f>
        <v>37.199999999999989</v>
      </c>
    </row>
  </sheetData>
  <mergeCells count="12">
    <mergeCell ref="B6:C6"/>
    <mergeCell ref="K6:L6"/>
    <mergeCell ref="D1:H2"/>
    <mergeCell ref="E6:E7"/>
    <mergeCell ref="D6:D7"/>
    <mergeCell ref="I2:M2"/>
    <mergeCell ref="B70:D72"/>
    <mergeCell ref="G31:I31"/>
    <mergeCell ref="E62:F62"/>
    <mergeCell ref="B61:C61"/>
    <mergeCell ref="K11:L11"/>
    <mergeCell ref="E61:F61"/>
  </mergeCells>
  <phoneticPr fontId="2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125"/>
  <sheetViews>
    <sheetView showGridLines="0" zoomScaleNormal="100" workbookViewId="0">
      <selection activeCell="B2" sqref="B2"/>
    </sheetView>
  </sheetViews>
  <sheetFormatPr defaultRowHeight="13.2"/>
  <cols>
    <col min="1" max="1" width="3.33203125" customWidth="1"/>
    <col min="6" max="6" width="5.21875" customWidth="1"/>
  </cols>
  <sheetData>
    <row r="1" spans="2:14" ht="12.75" customHeight="1">
      <c r="D1" s="54" t="s">
        <v>12</v>
      </c>
      <c r="E1" s="55"/>
      <c r="F1" s="55"/>
      <c r="G1" s="55"/>
      <c r="H1" s="56"/>
      <c r="I1" s="16"/>
      <c r="J1" s="16"/>
      <c r="K1" s="16"/>
      <c r="L1" s="16"/>
      <c r="M1" s="16"/>
    </row>
    <row r="2" spans="2:14" ht="36.6" customHeight="1">
      <c r="D2" s="55"/>
      <c r="E2" s="55"/>
      <c r="F2" s="55"/>
      <c r="G2" s="55"/>
      <c r="H2" s="56"/>
      <c r="I2" s="61" t="s">
        <v>0</v>
      </c>
      <c r="J2" s="62"/>
      <c r="K2" s="62"/>
      <c r="L2" s="62"/>
      <c r="M2" s="63"/>
    </row>
    <row r="3" spans="2:14" ht="10.8" customHeight="1">
      <c r="D3" s="17"/>
      <c r="E3" s="17"/>
      <c r="F3" s="17"/>
      <c r="G3" s="17"/>
      <c r="H3" s="18"/>
      <c r="I3" s="19"/>
      <c r="J3" s="19"/>
      <c r="K3" s="19"/>
      <c r="L3" s="19"/>
      <c r="M3" s="19"/>
    </row>
    <row r="4" spans="2:14" ht="16.2" customHeight="1">
      <c r="B4" s="24" t="s">
        <v>15</v>
      </c>
      <c r="C4" s="9">
        <v>60</v>
      </c>
      <c r="D4" s="26" t="s">
        <v>13</v>
      </c>
      <c r="E4" s="27">
        <v>-4.2</v>
      </c>
      <c r="F4" s="25" t="s">
        <v>16</v>
      </c>
      <c r="G4" s="10">
        <v>5</v>
      </c>
      <c r="H4" s="25" t="s">
        <v>14</v>
      </c>
      <c r="J4" s="22" t="s">
        <v>10</v>
      </c>
      <c r="K4" s="9">
        <v>0</v>
      </c>
      <c r="M4" s="22" t="s">
        <v>11</v>
      </c>
      <c r="N4" s="9">
        <v>25</v>
      </c>
    </row>
    <row r="5" spans="2:14" ht="21" customHeight="1">
      <c r="D5" s="7"/>
      <c r="E5" s="20"/>
      <c r="F5" s="21"/>
      <c r="G5" s="20"/>
      <c r="H5" s="4"/>
    </row>
    <row r="6" spans="2:14" ht="24.6" customHeight="1">
      <c r="B6" s="52" t="s">
        <v>3</v>
      </c>
      <c r="C6" s="53"/>
      <c r="D6" s="59" t="s">
        <v>6</v>
      </c>
      <c r="E6" s="57" t="s">
        <v>7</v>
      </c>
      <c r="K6" s="49"/>
      <c r="L6" s="49"/>
    </row>
    <row r="7" spans="2:14" ht="15.6">
      <c r="B7" s="14" t="s">
        <v>4</v>
      </c>
      <c r="C7" s="14" t="s">
        <v>5</v>
      </c>
      <c r="D7" s="60"/>
      <c r="E7" s="58"/>
      <c r="K7" s="2"/>
      <c r="L7" s="2"/>
    </row>
    <row r="8" spans="2:14">
      <c r="B8" s="12">
        <v>0</v>
      </c>
      <c r="C8" s="12">
        <v>78</v>
      </c>
      <c r="D8" s="13">
        <f>IF(ISBLANK(B8),"",$C$4+$E$4*(B8-$G$4))</f>
        <v>81</v>
      </c>
      <c r="E8" s="5">
        <f>IF(ISBLANK(B8),"",D8-C8)</f>
        <v>3</v>
      </c>
      <c r="K8" s="1"/>
      <c r="L8" s="1"/>
    </row>
    <row r="9" spans="2:14">
      <c r="B9" s="23">
        <v>1</v>
      </c>
      <c r="C9" s="12">
        <v>74</v>
      </c>
      <c r="D9" s="13">
        <f t="shared" ref="D9:D33" si="0">IF(ISBLANK(B9),"",$C$4+$E$4*(B9-$G$4))</f>
        <v>76.8</v>
      </c>
      <c r="E9" s="5">
        <f t="shared" ref="E9:E33" si="1">IF(ISBLANK(B9),"",D9-C9)</f>
        <v>2.7999999999999972</v>
      </c>
    </row>
    <row r="10" spans="2:14">
      <c r="B10" s="23">
        <v>2</v>
      </c>
      <c r="C10" s="12">
        <v>68</v>
      </c>
      <c r="D10" s="13">
        <f t="shared" si="0"/>
        <v>72.599999999999994</v>
      </c>
      <c r="E10" s="5">
        <f t="shared" si="1"/>
        <v>4.5999999999999943</v>
      </c>
    </row>
    <row r="11" spans="2:14" ht="12.75" customHeight="1">
      <c r="B11" s="23">
        <v>3</v>
      </c>
      <c r="C11" s="12">
        <v>66</v>
      </c>
      <c r="D11" s="13">
        <f t="shared" si="0"/>
        <v>68.400000000000006</v>
      </c>
      <c r="E11" s="5">
        <f t="shared" si="1"/>
        <v>2.4000000000000057</v>
      </c>
      <c r="K11" s="49"/>
      <c r="L11" s="49"/>
    </row>
    <row r="12" spans="2:14">
      <c r="B12" s="23">
        <v>4</v>
      </c>
      <c r="C12" s="12">
        <v>63</v>
      </c>
      <c r="D12" s="13">
        <f t="shared" si="0"/>
        <v>64.2</v>
      </c>
      <c r="E12" s="5">
        <f t="shared" si="1"/>
        <v>1.2000000000000028</v>
      </c>
      <c r="K12" s="3"/>
    </row>
    <row r="13" spans="2:14">
      <c r="B13" s="23">
        <v>5</v>
      </c>
      <c r="C13" s="12">
        <v>60</v>
      </c>
      <c r="D13" s="13">
        <f t="shared" si="0"/>
        <v>60</v>
      </c>
      <c r="E13" s="5">
        <f t="shared" si="1"/>
        <v>0</v>
      </c>
    </row>
    <row r="14" spans="2:14">
      <c r="B14" s="23">
        <v>6</v>
      </c>
      <c r="C14" s="12">
        <v>55</v>
      </c>
      <c r="D14" s="13">
        <f t="shared" si="0"/>
        <v>55.8</v>
      </c>
      <c r="E14" s="5">
        <f t="shared" si="1"/>
        <v>0.79999999999999716</v>
      </c>
    </row>
    <row r="15" spans="2:14">
      <c r="B15" s="23">
        <v>7</v>
      </c>
      <c r="C15" s="12">
        <v>50</v>
      </c>
      <c r="D15" s="13">
        <f t="shared" si="0"/>
        <v>51.6</v>
      </c>
      <c r="E15" s="5">
        <f t="shared" si="1"/>
        <v>1.6000000000000014</v>
      </c>
    </row>
    <row r="16" spans="2:14">
      <c r="B16" s="23">
        <v>8</v>
      </c>
      <c r="C16" s="12">
        <v>43</v>
      </c>
      <c r="D16" s="13">
        <f t="shared" si="0"/>
        <v>47.4</v>
      </c>
      <c r="E16" s="5">
        <f t="shared" si="1"/>
        <v>4.3999999999999986</v>
      </c>
    </row>
    <row r="17" spans="2:10">
      <c r="B17" s="23">
        <v>9</v>
      </c>
      <c r="C17" s="12">
        <v>35</v>
      </c>
      <c r="D17" s="13">
        <f t="shared" si="0"/>
        <v>43.2</v>
      </c>
      <c r="E17" s="5">
        <f t="shared" si="1"/>
        <v>8.2000000000000028</v>
      </c>
    </row>
    <row r="18" spans="2:10">
      <c r="B18" s="23">
        <v>10</v>
      </c>
      <c r="C18" s="12">
        <v>33</v>
      </c>
      <c r="D18" s="13">
        <f t="shared" si="0"/>
        <v>39</v>
      </c>
      <c r="E18" s="5">
        <f t="shared" si="1"/>
        <v>6</v>
      </c>
    </row>
    <row r="19" spans="2:10">
      <c r="B19" s="23">
        <v>11</v>
      </c>
      <c r="C19" s="12">
        <v>32</v>
      </c>
      <c r="D19" s="13">
        <f t="shared" si="0"/>
        <v>34.799999999999997</v>
      </c>
      <c r="E19" s="5">
        <f t="shared" si="1"/>
        <v>2.7999999999999972</v>
      </c>
    </row>
    <row r="20" spans="2:10">
      <c r="B20" s="23">
        <v>12</v>
      </c>
      <c r="C20" s="12">
        <v>31</v>
      </c>
      <c r="D20" s="13">
        <f t="shared" si="0"/>
        <v>30.599999999999998</v>
      </c>
      <c r="E20" s="5">
        <f t="shared" si="1"/>
        <v>-0.40000000000000213</v>
      </c>
    </row>
    <row r="21" spans="2:10">
      <c r="B21" s="23">
        <v>13</v>
      </c>
      <c r="C21" s="12">
        <v>22</v>
      </c>
      <c r="D21" s="13">
        <f t="shared" si="0"/>
        <v>26.4</v>
      </c>
      <c r="E21" s="5">
        <f t="shared" si="1"/>
        <v>4.3999999999999986</v>
      </c>
    </row>
    <row r="22" spans="2:10">
      <c r="B22" s="23">
        <v>14</v>
      </c>
      <c r="C22" s="12">
        <v>21</v>
      </c>
      <c r="D22" s="13">
        <f t="shared" si="0"/>
        <v>22.199999999999996</v>
      </c>
      <c r="E22" s="5">
        <f t="shared" si="1"/>
        <v>1.1999999999999957</v>
      </c>
    </row>
    <row r="23" spans="2:10">
      <c r="B23" s="23">
        <v>15</v>
      </c>
      <c r="C23" s="12">
        <v>21</v>
      </c>
      <c r="D23" s="13">
        <f t="shared" si="0"/>
        <v>18</v>
      </c>
      <c r="E23" s="5">
        <f t="shared" si="1"/>
        <v>-3</v>
      </c>
    </row>
    <row r="24" spans="2:10">
      <c r="B24" s="23"/>
      <c r="C24" s="12"/>
      <c r="D24" s="13" t="str">
        <f t="shared" si="0"/>
        <v/>
      </c>
      <c r="E24" s="5" t="str">
        <f t="shared" si="1"/>
        <v/>
      </c>
    </row>
    <row r="25" spans="2:10">
      <c r="B25" s="23"/>
      <c r="C25" s="12"/>
      <c r="D25" s="13" t="str">
        <f t="shared" si="0"/>
        <v/>
      </c>
      <c r="E25" s="5" t="str">
        <f t="shared" si="1"/>
        <v/>
      </c>
    </row>
    <row r="26" spans="2:10">
      <c r="B26" s="23"/>
      <c r="C26" s="12"/>
      <c r="D26" s="13" t="str">
        <f t="shared" si="0"/>
        <v/>
      </c>
      <c r="E26" s="5" t="str">
        <f t="shared" si="1"/>
        <v/>
      </c>
      <c r="F26" s="4"/>
      <c r="G26" s="4"/>
      <c r="H26" s="4"/>
    </row>
    <row r="27" spans="2:10">
      <c r="B27" s="23"/>
      <c r="C27" s="12"/>
      <c r="D27" s="13" t="str">
        <f t="shared" si="0"/>
        <v/>
      </c>
      <c r="E27" s="5" t="str">
        <f t="shared" si="1"/>
        <v/>
      </c>
    </row>
    <row r="28" spans="2:10">
      <c r="B28" s="23"/>
      <c r="C28" s="12"/>
      <c r="D28" s="13" t="str">
        <f t="shared" si="0"/>
        <v/>
      </c>
      <c r="E28" s="5" t="str">
        <f t="shared" si="1"/>
        <v/>
      </c>
      <c r="F28" s="4"/>
      <c r="G28" s="4"/>
      <c r="H28" s="4"/>
    </row>
    <row r="29" spans="2:10">
      <c r="B29" s="23"/>
      <c r="C29" s="12"/>
      <c r="D29" s="13" t="str">
        <f t="shared" si="0"/>
        <v/>
      </c>
      <c r="E29" s="5" t="str">
        <f t="shared" si="1"/>
        <v/>
      </c>
    </row>
    <row r="30" spans="2:10">
      <c r="B30" s="23"/>
      <c r="C30" s="12"/>
      <c r="D30" s="13" t="str">
        <f t="shared" si="0"/>
        <v/>
      </c>
      <c r="E30" s="5" t="str">
        <f t="shared" si="1"/>
        <v/>
      </c>
    </row>
    <row r="31" spans="2:10">
      <c r="B31" s="23"/>
      <c r="C31" s="12"/>
      <c r="D31" s="13" t="str">
        <f t="shared" si="0"/>
        <v/>
      </c>
      <c r="E31" s="5" t="str">
        <f t="shared" si="1"/>
        <v/>
      </c>
      <c r="G31" s="43" t="s">
        <v>28</v>
      </c>
      <c r="H31" s="44"/>
      <c r="I31" s="45"/>
      <c r="J31" s="5">
        <f>D125/C125</f>
        <v>2.9249999999999998</v>
      </c>
    </row>
    <row r="32" spans="2:10">
      <c r="B32" s="23"/>
      <c r="C32" s="12"/>
      <c r="D32" s="13" t="str">
        <f t="shared" si="0"/>
        <v/>
      </c>
      <c r="E32" s="5" t="str">
        <f t="shared" si="1"/>
        <v/>
      </c>
    </row>
    <row r="33" spans="2:12">
      <c r="B33" s="23"/>
      <c r="C33" s="12"/>
      <c r="D33" s="13" t="str">
        <f t="shared" si="0"/>
        <v/>
      </c>
      <c r="E33" s="5" t="str">
        <f t="shared" si="1"/>
        <v/>
      </c>
    </row>
    <row r="34" spans="2:12">
      <c r="B34" s="23"/>
      <c r="C34" s="12"/>
      <c r="D34" s="13" t="str">
        <f t="shared" ref="D34:D57" si="2">IF(ISBLANK(B34),"",$C$4+$E$4*(B34-$G$4))</f>
        <v/>
      </c>
      <c r="E34" s="5" t="str">
        <f t="shared" ref="E34:E57" si="3">IF(ISBLANK(B34),"",D34-C34)</f>
        <v/>
      </c>
    </row>
    <row r="35" spans="2:12">
      <c r="B35" s="23"/>
      <c r="C35" s="12"/>
      <c r="D35" s="13" t="str">
        <f t="shared" si="2"/>
        <v/>
      </c>
      <c r="E35" s="5" t="str">
        <f t="shared" si="3"/>
        <v/>
      </c>
    </row>
    <row r="36" spans="2:12">
      <c r="B36" s="23"/>
      <c r="C36" s="12"/>
      <c r="D36" s="13" t="str">
        <f t="shared" si="2"/>
        <v/>
      </c>
      <c r="E36" s="5" t="str">
        <f t="shared" si="3"/>
        <v/>
      </c>
      <c r="H36" s="32"/>
      <c r="I36" s="32"/>
      <c r="J36" s="32"/>
      <c r="K36" s="32"/>
      <c r="L36" s="32"/>
    </row>
    <row r="37" spans="2:12" ht="13.8" customHeight="1">
      <c r="B37" s="23"/>
      <c r="C37" s="12"/>
      <c r="D37" s="13" t="str">
        <f t="shared" si="2"/>
        <v/>
      </c>
      <c r="E37" s="5" t="str">
        <f t="shared" si="3"/>
        <v/>
      </c>
      <c r="H37" s="32"/>
      <c r="I37" s="64"/>
      <c r="J37" s="64"/>
      <c r="K37" s="32"/>
      <c r="L37" s="32"/>
    </row>
    <row r="38" spans="2:12" ht="15.6">
      <c r="B38" s="23"/>
      <c r="C38" s="12"/>
      <c r="D38" s="13" t="str">
        <f t="shared" si="2"/>
        <v/>
      </c>
      <c r="E38" s="5" t="str">
        <f t="shared" si="3"/>
        <v/>
      </c>
      <c r="H38" s="32"/>
      <c r="I38" s="33"/>
      <c r="J38" s="34"/>
      <c r="K38" s="32"/>
      <c r="L38" s="32"/>
    </row>
    <row r="39" spans="2:12">
      <c r="B39" s="23"/>
      <c r="C39" s="12"/>
      <c r="D39" s="13" t="str">
        <f t="shared" si="2"/>
        <v/>
      </c>
      <c r="E39" s="5" t="str">
        <f t="shared" si="3"/>
        <v/>
      </c>
      <c r="H39" s="32"/>
      <c r="I39" s="35"/>
      <c r="J39" s="35"/>
      <c r="K39" s="32"/>
      <c r="L39" s="32"/>
    </row>
    <row r="40" spans="2:12">
      <c r="B40" s="23"/>
      <c r="C40" s="12"/>
      <c r="D40" s="13" t="str">
        <f t="shared" si="2"/>
        <v/>
      </c>
      <c r="E40" s="5" t="str">
        <f t="shared" si="3"/>
        <v/>
      </c>
      <c r="H40" s="32"/>
      <c r="I40" s="35"/>
      <c r="J40" s="35"/>
      <c r="K40" s="32"/>
      <c r="L40" s="32"/>
    </row>
    <row r="41" spans="2:12">
      <c r="B41" s="23"/>
      <c r="C41" s="12"/>
      <c r="D41" s="13" t="str">
        <f t="shared" si="2"/>
        <v/>
      </c>
      <c r="E41" s="5" t="str">
        <f t="shared" si="3"/>
        <v/>
      </c>
      <c r="H41" s="32"/>
      <c r="I41" s="32"/>
      <c r="J41" s="32"/>
      <c r="K41" s="32"/>
      <c r="L41" s="32"/>
    </row>
    <row r="42" spans="2:12">
      <c r="B42" s="23"/>
      <c r="C42" s="12"/>
      <c r="D42" s="13" t="str">
        <f t="shared" si="2"/>
        <v/>
      </c>
      <c r="E42" s="5" t="str">
        <f t="shared" si="3"/>
        <v/>
      </c>
      <c r="H42" s="32"/>
      <c r="I42" s="32"/>
      <c r="J42" s="32"/>
      <c r="K42" s="32"/>
      <c r="L42" s="32"/>
    </row>
    <row r="43" spans="2:12">
      <c r="B43" s="23"/>
      <c r="C43" s="12"/>
      <c r="D43" s="13" t="str">
        <f t="shared" si="2"/>
        <v/>
      </c>
      <c r="E43" s="5" t="str">
        <f t="shared" si="3"/>
        <v/>
      </c>
      <c r="H43" s="32"/>
      <c r="I43" s="32"/>
      <c r="J43" s="32"/>
      <c r="K43" s="32"/>
      <c r="L43" s="32"/>
    </row>
    <row r="44" spans="2:12">
      <c r="B44" s="23"/>
      <c r="C44" s="12"/>
      <c r="D44" s="13" t="str">
        <f t="shared" si="2"/>
        <v/>
      </c>
      <c r="E44" s="5" t="str">
        <f t="shared" si="3"/>
        <v/>
      </c>
    </row>
    <row r="45" spans="2:12">
      <c r="B45" s="23"/>
      <c r="C45" s="12"/>
      <c r="D45" s="13" t="str">
        <f t="shared" si="2"/>
        <v/>
      </c>
      <c r="E45" s="5" t="str">
        <f t="shared" si="3"/>
        <v/>
      </c>
    </row>
    <row r="46" spans="2:12">
      <c r="B46" s="23"/>
      <c r="C46" s="12"/>
      <c r="D46" s="13" t="str">
        <f t="shared" si="2"/>
        <v/>
      </c>
      <c r="E46" s="5" t="str">
        <f t="shared" si="3"/>
        <v/>
      </c>
    </row>
    <row r="47" spans="2:12">
      <c r="B47" s="23"/>
      <c r="C47" s="12"/>
      <c r="D47" s="13" t="str">
        <f t="shared" si="2"/>
        <v/>
      </c>
      <c r="E47" s="5" t="str">
        <f t="shared" si="3"/>
        <v/>
      </c>
    </row>
    <row r="48" spans="2:12">
      <c r="B48" s="23"/>
      <c r="C48" s="12"/>
      <c r="D48" s="13" t="str">
        <f t="shared" si="2"/>
        <v/>
      </c>
      <c r="E48" s="5" t="str">
        <f t="shared" si="3"/>
        <v/>
      </c>
    </row>
    <row r="49" spans="2:6">
      <c r="B49" s="23"/>
      <c r="C49" s="12"/>
      <c r="D49" s="13" t="str">
        <f t="shared" si="2"/>
        <v/>
      </c>
      <c r="E49" s="5" t="str">
        <f t="shared" si="3"/>
        <v/>
      </c>
    </row>
    <row r="50" spans="2:6">
      <c r="B50" s="23"/>
      <c r="C50" s="12"/>
      <c r="D50" s="13" t="str">
        <f t="shared" si="2"/>
        <v/>
      </c>
      <c r="E50" s="5" t="str">
        <f t="shared" si="3"/>
        <v/>
      </c>
    </row>
    <row r="51" spans="2:6">
      <c r="B51" s="23"/>
      <c r="C51" s="12"/>
      <c r="D51" s="13" t="str">
        <f t="shared" si="2"/>
        <v/>
      </c>
      <c r="E51" s="5" t="str">
        <f t="shared" si="3"/>
        <v/>
      </c>
    </row>
    <row r="52" spans="2:6">
      <c r="B52" s="23"/>
      <c r="C52" s="12"/>
      <c r="D52" s="13" t="str">
        <f t="shared" si="2"/>
        <v/>
      </c>
      <c r="E52" s="5" t="str">
        <f t="shared" si="3"/>
        <v/>
      </c>
    </row>
    <row r="53" spans="2:6">
      <c r="B53" s="23"/>
      <c r="C53" s="12"/>
      <c r="D53" s="13" t="str">
        <f t="shared" si="2"/>
        <v/>
      </c>
      <c r="E53" s="5" t="str">
        <f t="shared" si="3"/>
        <v/>
      </c>
    </row>
    <row r="54" spans="2:6">
      <c r="B54" s="23"/>
      <c r="C54" s="12"/>
      <c r="D54" s="13" t="str">
        <f t="shared" si="2"/>
        <v/>
      </c>
      <c r="E54" s="5" t="str">
        <f t="shared" si="3"/>
        <v/>
      </c>
    </row>
    <row r="55" spans="2:6">
      <c r="B55" s="23"/>
      <c r="C55" s="12"/>
      <c r="D55" s="13" t="str">
        <f t="shared" si="2"/>
        <v/>
      </c>
      <c r="E55" s="5" t="str">
        <f t="shared" si="3"/>
        <v/>
      </c>
    </row>
    <row r="56" spans="2:6">
      <c r="B56" s="23"/>
      <c r="C56" s="12"/>
      <c r="D56" s="13" t="str">
        <f t="shared" si="2"/>
        <v/>
      </c>
      <c r="E56" s="5" t="str">
        <f t="shared" si="3"/>
        <v/>
      </c>
    </row>
    <row r="57" spans="2:6">
      <c r="B57" s="23"/>
      <c r="C57" s="12"/>
      <c r="D57" s="13" t="str">
        <f t="shared" si="2"/>
        <v/>
      </c>
      <c r="E57" s="5" t="str">
        <f t="shared" si="3"/>
        <v/>
      </c>
    </row>
    <row r="61" spans="2:6" ht="39.6" customHeight="1">
      <c r="B61" s="47" t="s">
        <v>8</v>
      </c>
      <c r="C61" s="48"/>
      <c r="E61" s="50" t="s">
        <v>22</v>
      </c>
      <c r="F61" s="51"/>
    </row>
    <row r="62" spans="2:6" ht="15.6">
      <c r="B62" s="11" t="s">
        <v>4</v>
      </c>
      <c r="C62" s="14" t="s">
        <v>5</v>
      </c>
      <c r="E62" s="46" t="b">
        <f>NOT(AND(ISBLANK(C4),ISBLANK(E4),ISBLANK(G4)))</f>
        <v>1</v>
      </c>
      <c r="F62" s="46"/>
    </row>
    <row r="63" spans="2:6">
      <c r="B63" s="15">
        <f>IF($E$62,K4,$B$8)</f>
        <v>0</v>
      </c>
      <c r="C63" s="15">
        <f>IF($E$62,$C$4+$E$4*(B63-$G$4),$C$8)</f>
        <v>81</v>
      </c>
    </row>
    <row r="64" spans="2:6">
      <c r="B64" s="15">
        <f>IF($E$62,N4,$B$8)</f>
        <v>25</v>
      </c>
      <c r="C64" s="15">
        <f>IF($E$62,$C$4+$E$4*(B64-$G$4),$C$8)</f>
        <v>-24</v>
      </c>
    </row>
    <row r="70" spans="2:4">
      <c r="B70" s="40" t="s">
        <v>23</v>
      </c>
      <c r="C70" s="40"/>
      <c r="D70" s="41"/>
    </row>
    <row r="71" spans="2:4">
      <c r="B71" s="42"/>
      <c r="C71" s="42"/>
      <c r="D71" s="41"/>
    </row>
    <row r="72" spans="2:4">
      <c r="B72" s="42"/>
      <c r="C72" s="42"/>
      <c r="D72" s="41"/>
    </row>
    <row r="73" spans="2:4">
      <c r="B73" s="36" t="s">
        <v>24</v>
      </c>
      <c r="C73" s="37" t="s">
        <v>25</v>
      </c>
      <c r="D73" s="37" t="s">
        <v>26</v>
      </c>
    </row>
    <row r="74" spans="2:4">
      <c r="B74" s="38">
        <v>0</v>
      </c>
      <c r="C74" s="15">
        <f>IF(ISBLANK(B8),0,1)</f>
        <v>1</v>
      </c>
      <c r="D74" s="15">
        <f>IF(ISBLANK(B8),0,ABS(E8))</f>
        <v>3</v>
      </c>
    </row>
    <row r="75" spans="2:4">
      <c r="B75" s="38">
        <f>B74+1</f>
        <v>1</v>
      </c>
      <c r="C75" s="15">
        <f t="shared" ref="C75:C124" si="4">IF(ISBLANK(B9),0,1)</f>
        <v>1</v>
      </c>
      <c r="D75" s="15">
        <f t="shared" ref="D75:D124" si="5">IF(ISBLANK(B9),0,ABS(E9))</f>
        <v>2.7999999999999972</v>
      </c>
    </row>
    <row r="76" spans="2:4">
      <c r="B76" s="38">
        <f t="shared" ref="B76:B124" si="6">B75+1</f>
        <v>2</v>
      </c>
      <c r="C76" s="15">
        <f t="shared" si="4"/>
        <v>1</v>
      </c>
      <c r="D76" s="15">
        <f t="shared" si="5"/>
        <v>4.5999999999999943</v>
      </c>
    </row>
    <row r="77" spans="2:4">
      <c r="B77" s="38">
        <f t="shared" si="6"/>
        <v>3</v>
      </c>
      <c r="C77" s="15">
        <f t="shared" si="4"/>
        <v>1</v>
      </c>
      <c r="D77" s="15">
        <f t="shared" si="5"/>
        <v>2.4000000000000057</v>
      </c>
    </row>
    <row r="78" spans="2:4">
      <c r="B78" s="38">
        <f t="shared" si="6"/>
        <v>4</v>
      </c>
      <c r="C78" s="15">
        <f t="shared" si="4"/>
        <v>1</v>
      </c>
      <c r="D78" s="15">
        <f t="shared" si="5"/>
        <v>1.2000000000000028</v>
      </c>
    </row>
    <row r="79" spans="2:4">
      <c r="B79" s="38">
        <f t="shared" si="6"/>
        <v>5</v>
      </c>
      <c r="C79" s="15">
        <f t="shared" si="4"/>
        <v>1</v>
      </c>
      <c r="D79" s="15">
        <f t="shared" si="5"/>
        <v>0</v>
      </c>
    </row>
    <row r="80" spans="2:4">
      <c r="B80" s="38">
        <f t="shared" si="6"/>
        <v>6</v>
      </c>
      <c r="C80" s="15">
        <f t="shared" si="4"/>
        <v>1</v>
      </c>
      <c r="D80" s="15">
        <f t="shared" si="5"/>
        <v>0.79999999999999716</v>
      </c>
    </row>
    <row r="81" spans="2:4">
      <c r="B81" s="38">
        <f t="shared" si="6"/>
        <v>7</v>
      </c>
      <c r="C81" s="15">
        <f t="shared" si="4"/>
        <v>1</v>
      </c>
      <c r="D81" s="15">
        <f t="shared" si="5"/>
        <v>1.6000000000000014</v>
      </c>
    </row>
    <row r="82" spans="2:4">
      <c r="B82" s="38">
        <f t="shared" si="6"/>
        <v>8</v>
      </c>
      <c r="C82" s="15">
        <f t="shared" si="4"/>
        <v>1</v>
      </c>
      <c r="D82" s="15">
        <f t="shared" si="5"/>
        <v>4.3999999999999986</v>
      </c>
    </row>
    <row r="83" spans="2:4">
      <c r="B83" s="38">
        <f t="shared" si="6"/>
        <v>9</v>
      </c>
      <c r="C83" s="15">
        <f t="shared" si="4"/>
        <v>1</v>
      </c>
      <c r="D83" s="15">
        <f t="shared" si="5"/>
        <v>8.2000000000000028</v>
      </c>
    </row>
    <row r="84" spans="2:4">
      <c r="B84" s="38">
        <f t="shared" si="6"/>
        <v>10</v>
      </c>
      <c r="C84" s="15">
        <f t="shared" si="4"/>
        <v>1</v>
      </c>
      <c r="D84" s="15">
        <f t="shared" si="5"/>
        <v>6</v>
      </c>
    </row>
    <row r="85" spans="2:4">
      <c r="B85" s="38">
        <f t="shared" si="6"/>
        <v>11</v>
      </c>
      <c r="C85" s="15">
        <f t="shared" si="4"/>
        <v>1</v>
      </c>
      <c r="D85" s="15">
        <f t="shared" si="5"/>
        <v>2.7999999999999972</v>
      </c>
    </row>
    <row r="86" spans="2:4">
      <c r="B86" s="38">
        <f t="shared" si="6"/>
        <v>12</v>
      </c>
      <c r="C86" s="15">
        <f t="shared" si="4"/>
        <v>1</v>
      </c>
      <c r="D86" s="15">
        <f t="shared" si="5"/>
        <v>0.40000000000000213</v>
      </c>
    </row>
    <row r="87" spans="2:4">
      <c r="B87" s="38">
        <f t="shared" si="6"/>
        <v>13</v>
      </c>
      <c r="C87" s="15">
        <f t="shared" si="4"/>
        <v>1</v>
      </c>
      <c r="D87" s="15">
        <f t="shared" si="5"/>
        <v>4.3999999999999986</v>
      </c>
    </row>
    <row r="88" spans="2:4">
      <c r="B88" s="38">
        <f t="shared" si="6"/>
        <v>14</v>
      </c>
      <c r="C88" s="15">
        <f t="shared" si="4"/>
        <v>1</v>
      </c>
      <c r="D88" s="15">
        <f t="shared" si="5"/>
        <v>1.1999999999999957</v>
      </c>
    </row>
    <row r="89" spans="2:4">
      <c r="B89" s="38">
        <f t="shared" si="6"/>
        <v>15</v>
      </c>
      <c r="C89" s="15">
        <f t="shared" si="4"/>
        <v>1</v>
      </c>
      <c r="D89" s="15">
        <f t="shared" si="5"/>
        <v>3</v>
      </c>
    </row>
    <row r="90" spans="2:4">
      <c r="B90" s="38">
        <f t="shared" si="6"/>
        <v>16</v>
      </c>
      <c r="C90" s="15">
        <f t="shared" si="4"/>
        <v>0</v>
      </c>
      <c r="D90" s="15">
        <f t="shared" si="5"/>
        <v>0</v>
      </c>
    </row>
    <row r="91" spans="2:4">
      <c r="B91" s="38">
        <f t="shared" si="6"/>
        <v>17</v>
      </c>
      <c r="C91" s="15">
        <f t="shared" si="4"/>
        <v>0</v>
      </c>
      <c r="D91" s="15">
        <f t="shared" si="5"/>
        <v>0</v>
      </c>
    </row>
    <row r="92" spans="2:4">
      <c r="B92" s="38">
        <f t="shared" si="6"/>
        <v>18</v>
      </c>
      <c r="C92" s="15">
        <f t="shared" si="4"/>
        <v>0</v>
      </c>
      <c r="D92" s="15">
        <f t="shared" si="5"/>
        <v>0</v>
      </c>
    </row>
    <row r="93" spans="2:4">
      <c r="B93" s="38">
        <f t="shared" si="6"/>
        <v>19</v>
      </c>
      <c r="C93" s="15">
        <f t="shared" si="4"/>
        <v>0</v>
      </c>
      <c r="D93" s="15">
        <f t="shared" si="5"/>
        <v>0</v>
      </c>
    </row>
    <row r="94" spans="2:4">
      <c r="B94" s="38">
        <f t="shared" si="6"/>
        <v>20</v>
      </c>
      <c r="C94" s="15">
        <f t="shared" si="4"/>
        <v>0</v>
      </c>
      <c r="D94" s="15">
        <f t="shared" si="5"/>
        <v>0</v>
      </c>
    </row>
    <row r="95" spans="2:4">
      <c r="B95" s="38">
        <f t="shared" si="6"/>
        <v>21</v>
      </c>
      <c r="C95" s="15">
        <f t="shared" si="4"/>
        <v>0</v>
      </c>
      <c r="D95" s="15">
        <f t="shared" si="5"/>
        <v>0</v>
      </c>
    </row>
    <row r="96" spans="2:4">
      <c r="B96" s="38">
        <f t="shared" si="6"/>
        <v>22</v>
      </c>
      <c r="C96" s="15">
        <f t="shared" si="4"/>
        <v>0</v>
      </c>
      <c r="D96" s="15">
        <f t="shared" si="5"/>
        <v>0</v>
      </c>
    </row>
    <row r="97" spans="2:4">
      <c r="B97" s="38">
        <f t="shared" si="6"/>
        <v>23</v>
      </c>
      <c r="C97" s="15">
        <f t="shared" si="4"/>
        <v>0</v>
      </c>
      <c r="D97" s="15">
        <f t="shared" si="5"/>
        <v>0</v>
      </c>
    </row>
    <row r="98" spans="2:4">
      <c r="B98" s="38">
        <f t="shared" si="6"/>
        <v>24</v>
      </c>
      <c r="C98" s="15">
        <f t="shared" si="4"/>
        <v>0</v>
      </c>
      <c r="D98" s="15">
        <f t="shared" si="5"/>
        <v>0</v>
      </c>
    </row>
    <row r="99" spans="2:4">
      <c r="B99" s="38">
        <f t="shared" si="6"/>
        <v>25</v>
      </c>
      <c r="C99" s="15">
        <f t="shared" si="4"/>
        <v>0</v>
      </c>
      <c r="D99" s="15">
        <f t="shared" si="5"/>
        <v>0</v>
      </c>
    </row>
    <row r="100" spans="2:4">
      <c r="B100" s="38">
        <f t="shared" si="6"/>
        <v>26</v>
      </c>
      <c r="C100" s="15">
        <f t="shared" si="4"/>
        <v>0</v>
      </c>
      <c r="D100" s="15">
        <f t="shared" si="5"/>
        <v>0</v>
      </c>
    </row>
    <row r="101" spans="2:4">
      <c r="B101" s="38">
        <f t="shared" si="6"/>
        <v>27</v>
      </c>
      <c r="C101" s="15">
        <f t="shared" si="4"/>
        <v>0</v>
      </c>
      <c r="D101" s="15">
        <f t="shared" si="5"/>
        <v>0</v>
      </c>
    </row>
    <row r="102" spans="2:4">
      <c r="B102" s="38">
        <f t="shared" si="6"/>
        <v>28</v>
      </c>
      <c r="C102" s="15">
        <f t="shared" si="4"/>
        <v>0</v>
      </c>
      <c r="D102" s="15">
        <f t="shared" ref="D102:D107" si="7">IF(ISBLANK(B36),0,ABS(E36))</f>
        <v>0</v>
      </c>
    </row>
    <row r="103" spans="2:4">
      <c r="B103" s="38">
        <f t="shared" si="6"/>
        <v>29</v>
      </c>
      <c r="C103" s="15">
        <f t="shared" si="4"/>
        <v>0</v>
      </c>
      <c r="D103" s="15">
        <f t="shared" si="7"/>
        <v>0</v>
      </c>
    </row>
    <row r="104" spans="2:4">
      <c r="B104" s="38">
        <f t="shared" si="6"/>
        <v>30</v>
      </c>
      <c r="C104" s="15">
        <f t="shared" si="4"/>
        <v>0</v>
      </c>
      <c r="D104" s="15">
        <f t="shared" si="7"/>
        <v>0</v>
      </c>
    </row>
    <row r="105" spans="2:4">
      <c r="B105" s="38">
        <f t="shared" si="6"/>
        <v>31</v>
      </c>
      <c r="C105" s="15">
        <f t="shared" si="4"/>
        <v>0</v>
      </c>
      <c r="D105" s="15">
        <f t="shared" si="7"/>
        <v>0</v>
      </c>
    </row>
    <row r="106" spans="2:4">
      <c r="B106" s="38">
        <f t="shared" si="6"/>
        <v>32</v>
      </c>
      <c r="C106" s="15">
        <f t="shared" si="4"/>
        <v>0</v>
      </c>
      <c r="D106" s="15">
        <f t="shared" si="7"/>
        <v>0</v>
      </c>
    </row>
    <row r="107" spans="2:4">
      <c r="B107" s="38">
        <f t="shared" si="6"/>
        <v>33</v>
      </c>
      <c r="C107" s="15">
        <f t="shared" si="4"/>
        <v>0</v>
      </c>
      <c r="D107" s="15">
        <f t="shared" si="7"/>
        <v>0</v>
      </c>
    </row>
    <row r="108" spans="2:4">
      <c r="B108" s="38">
        <f t="shared" si="6"/>
        <v>34</v>
      </c>
      <c r="C108" s="15">
        <f t="shared" si="4"/>
        <v>0</v>
      </c>
      <c r="D108" s="15">
        <f t="shared" si="5"/>
        <v>0</v>
      </c>
    </row>
    <row r="109" spans="2:4">
      <c r="B109" s="38">
        <f t="shared" si="6"/>
        <v>35</v>
      </c>
      <c r="C109" s="15">
        <f t="shared" si="4"/>
        <v>0</v>
      </c>
      <c r="D109" s="15">
        <f t="shared" si="5"/>
        <v>0</v>
      </c>
    </row>
    <row r="110" spans="2:4">
      <c r="B110" s="38">
        <f t="shared" si="6"/>
        <v>36</v>
      </c>
      <c r="C110" s="15">
        <f t="shared" si="4"/>
        <v>0</v>
      </c>
      <c r="D110" s="15">
        <f t="shared" si="5"/>
        <v>0</v>
      </c>
    </row>
    <row r="111" spans="2:4">
      <c r="B111" s="38">
        <f t="shared" si="6"/>
        <v>37</v>
      </c>
      <c r="C111" s="15">
        <f t="shared" si="4"/>
        <v>0</v>
      </c>
      <c r="D111" s="15">
        <f t="shared" si="5"/>
        <v>0</v>
      </c>
    </row>
    <row r="112" spans="2:4">
      <c r="B112" s="38">
        <f t="shared" si="6"/>
        <v>38</v>
      </c>
      <c r="C112" s="15">
        <f t="shared" si="4"/>
        <v>0</v>
      </c>
      <c r="D112" s="15">
        <f t="shared" si="5"/>
        <v>0</v>
      </c>
    </row>
    <row r="113" spans="2:4">
      <c r="B113" s="38">
        <f t="shared" si="6"/>
        <v>39</v>
      </c>
      <c r="C113" s="15">
        <f t="shared" si="4"/>
        <v>0</v>
      </c>
      <c r="D113" s="15">
        <f t="shared" si="5"/>
        <v>0</v>
      </c>
    </row>
    <row r="114" spans="2:4">
      <c r="B114" s="38">
        <f t="shared" si="6"/>
        <v>40</v>
      </c>
      <c r="C114" s="15">
        <f t="shared" si="4"/>
        <v>0</v>
      </c>
      <c r="D114" s="15">
        <f t="shared" si="5"/>
        <v>0</v>
      </c>
    </row>
    <row r="115" spans="2:4">
      <c r="B115" s="38">
        <f t="shared" si="6"/>
        <v>41</v>
      </c>
      <c r="C115" s="15">
        <f t="shared" si="4"/>
        <v>0</v>
      </c>
      <c r="D115" s="15">
        <f t="shared" si="5"/>
        <v>0</v>
      </c>
    </row>
    <row r="116" spans="2:4">
      <c r="B116" s="38">
        <f t="shared" si="6"/>
        <v>42</v>
      </c>
      <c r="C116" s="15">
        <f t="shared" si="4"/>
        <v>0</v>
      </c>
      <c r="D116" s="15">
        <f t="shared" si="5"/>
        <v>0</v>
      </c>
    </row>
    <row r="117" spans="2:4">
      <c r="B117" s="38">
        <f t="shared" si="6"/>
        <v>43</v>
      </c>
      <c r="C117" s="15">
        <f t="shared" si="4"/>
        <v>0</v>
      </c>
      <c r="D117" s="15">
        <f t="shared" si="5"/>
        <v>0</v>
      </c>
    </row>
    <row r="118" spans="2:4">
      <c r="B118" s="38">
        <f t="shared" si="6"/>
        <v>44</v>
      </c>
      <c r="C118" s="15">
        <f t="shared" si="4"/>
        <v>0</v>
      </c>
      <c r="D118" s="15">
        <f t="shared" si="5"/>
        <v>0</v>
      </c>
    </row>
    <row r="119" spans="2:4">
      <c r="B119" s="38">
        <f t="shared" si="6"/>
        <v>45</v>
      </c>
      <c r="C119" s="15">
        <f t="shared" si="4"/>
        <v>0</v>
      </c>
      <c r="D119" s="15">
        <f t="shared" si="5"/>
        <v>0</v>
      </c>
    </row>
    <row r="120" spans="2:4">
      <c r="B120" s="38">
        <f t="shared" si="6"/>
        <v>46</v>
      </c>
      <c r="C120" s="15">
        <f t="shared" si="4"/>
        <v>0</v>
      </c>
      <c r="D120" s="15">
        <f t="shared" si="5"/>
        <v>0</v>
      </c>
    </row>
    <row r="121" spans="2:4">
      <c r="B121" s="38">
        <f t="shared" si="6"/>
        <v>47</v>
      </c>
      <c r="C121" s="15">
        <f t="shared" si="4"/>
        <v>0</v>
      </c>
      <c r="D121" s="15">
        <f t="shared" si="5"/>
        <v>0</v>
      </c>
    </row>
    <row r="122" spans="2:4">
      <c r="B122" s="38">
        <f t="shared" si="6"/>
        <v>48</v>
      </c>
      <c r="C122" s="15">
        <f t="shared" si="4"/>
        <v>0</v>
      </c>
      <c r="D122" s="15">
        <f t="shared" si="5"/>
        <v>0</v>
      </c>
    </row>
    <row r="123" spans="2:4">
      <c r="B123" s="38">
        <f t="shared" si="6"/>
        <v>49</v>
      </c>
      <c r="C123" s="15">
        <f t="shared" si="4"/>
        <v>0</v>
      </c>
      <c r="D123" s="15">
        <f t="shared" si="5"/>
        <v>0</v>
      </c>
    </row>
    <row r="124" spans="2:4">
      <c r="B124" s="38">
        <f t="shared" si="6"/>
        <v>50</v>
      </c>
      <c r="C124" s="15">
        <f t="shared" si="4"/>
        <v>0</v>
      </c>
      <c r="D124" s="15">
        <f t="shared" si="5"/>
        <v>0</v>
      </c>
    </row>
    <row r="125" spans="2:4">
      <c r="B125" s="39" t="s">
        <v>27</v>
      </c>
      <c r="C125" s="15">
        <f>SUM(C74:C124)</f>
        <v>16</v>
      </c>
      <c r="D125" s="15">
        <f>SUM(D74:D124)</f>
        <v>46.8</v>
      </c>
    </row>
  </sheetData>
  <mergeCells count="13">
    <mergeCell ref="D1:H2"/>
    <mergeCell ref="I2:M2"/>
    <mergeCell ref="B6:C6"/>
    <mergeCell ref="D6:D7"/>
    <mergeCell ref="E6:E7"/>
    <mergeCell ref="K6:L6"/>
    <mergeCell ref="B70:D72"/>
    <mergeCell ref="G31:I31"/>
    <mergeCell ref="E62:F62"/>
    <mergeCell ref="K11:L11"/>
    <mergeCell ref="B61:C61"/>
    <mergeCell ref="I37:J37"/>
    <mergeCell ref="E61:F61"/>
  </mergeCells>
  <pageMargins left="0.75" right="0.75" top="1" bottom="1" header="0.5" footer="0.5"/>
  <pageSetup orientation="portrait" horizontalDpi="1200" verticalDpi="1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125"/>
  <sheetViews>
    <sheetView showGridLines="0" zoomScaleNormal="100" workbookViewId="0">
      <selection activeCell="B2" sqref="B2"/>
    </sheetView>
  </sheetViews>
  <sheetFormatPr defaultRowHeight="13.2"/>
  <cols>
    <col min="1" max="1" width="3.33203125" customWidth="1"/>
    <col min="6" max="6" width="9.21875" customWidth="1"/>
    <col min="7" max="7" width="13.6640625" customWidth="1"/>
  </cols>
  <sheetData>
    <row r="1" spans="2:13" ht="12.75" customHeight="1">
      <c r="D1" s="54" t="s">
        <v>21</v>
      </c>
      <c r="E1" s="55"/>
      <c r="F1" s="55"/>
      <c r="G1" s="55"/>
      <c r="H1" s="56"/>
      <c r="I1" s="16"/>
      <c r="J1" s="16"/>
      <c r="K1" s="16"/>
      <c r="L1" s="16"/>
      <c r="M1" s="16"/>
    </row>
    <row r="2" spans="2:13" ht="36.6" customHeight="1">
      <c r="D2" s="55"/>
      <c r="E2" s="55"/>
      <c r="F2" s="55"/>
      <c r="G2" s="55"/>
      <c r="H2" s="56"/>
      <c r="I2" s="61" t="s">
        <v>0</v>
      </c>
      <c r="J2" s="62"/>
      <c r="K2" s="62"/>
      <c r="L2" s="62"/>
      <c r="M2" s="63"/>
    </row>
    <row r="3" spans="2:13" ht="27" customHeight="1">
      <c r="B3" s="28"/>
      <c r="C3" s="30" t="s">
        <v>18</v>
      </c>
      <c r="D3" s="65" t="s">
        <v>17</v>
      </c>
      <c r="E3" s="30" t="s">
        <v>19</v>
      </c>
      <c r="F3" s="67" t="s">
        <v>20</v>
      </c>
      <c r="G3" s="17"/>
      <c r="H3" s="18"/>
      <c r="I3" s="19"/>
      <c r="J3" s="19"/>
      <c r="K3" s="19"/>
      <c r="L3" s="19"/>
      <c r="M3" s="19"/>
    </row>
    <row r="4" spans="2:13" ht="16.2" customHeight="1">
      <c r="B4" s="8"/>
      <c r="C4" s="29">
        <v>20</v>
      </c>
      <c r="D4" s="66"/>
      <c r="E4" s="31">
        <v>80</v>
      </c>
      <c r="F4" s="68"/>
      <c r="G4" s="22" t="s">
        <v>10</v>
      </c>
      <c r="H4" s="9">
        <v>0</v>
      </c>
      <c r="J4" s="22" t="s">
        <v>11</v>
      </c>
      <c r="K4" s="9">
        <v>25</v>
      </c>
    </row>
    <row r="5" spans="2:13" ht="21" customHeight="1">
      <c r="D5" s="7"/>
      <c r="E5" s="20"/>
      <c r="F5" s="21"/>
      <c r="G5" s="20"/>
      <c r="H5" s="4"/>
    </row>
    <row r="6" spans="2:13" ht="24.6" customHeight="1">
      <c r="B6" s="52" t="s">
        <v>3</v>
      </c>
      <c r="C6" s="53"/>
      <c r="D6" s="59" t="s">
        <v>6</v>
      </c>
      <c r="E6" s="57" t="s">
        <v>7</v>
      </c>
      <c r="K6" s="49"/>
      <c r="L6" s="49"/>
    </row>
    <row r="7" spans="2:13" ht="15.6">
      <c r="B7" s="14" t="s">
        <v>4</v>
      </c>
      <c r="C7" s="14" t="s">
        <v>5</v>
      </c>
      <c r="D7" s="60"/>
      <c r="E7" s="58"/>
      <c r="K7" s="2"/>
      <c r="L7" s="2"/>
    </row>
    <row r="8" spans="2:13">
      <c r="B8" s="12">
        <v>0</v>
      </c>
      <c r="C8" s="12">
        <v>78</v>
      </c>
      <c r="D8" s="13">
        <f>IF(OR(ISBLANK(B8),$C$4=0),"",$E$4*(1-B8/$C$4))</f>
        <v>80</v>
      </c>
      <c r="E8" s="5">
        <f>IF(OR(ISBLANK(C8),$C$4=0),"",D8-C8)</f>
        <v>2</v>
      </c>
      <c r="K8" s="1"/>
      <c r="L8" s="1"/>
    </row>
    <row r="9" spans="2:13">
      <c r="B9" s="23">
        <v>1</v>
      </c>
      <c r="C9" s="12">
        <v>74</v>
      </c>
      <c r="D9" s="13">
        <f>IF(OR(ISBLANK(B9),$C$4=0),"",$E$4*(1-B9/$C$4))</f>
        <v>76</v>
      </c>
      <c r="E9" s="5">
        <f t="shared" ref="E9:E33" si="0">IF(OR(ISBLANK(C9),$C$4=0),"",D9-C9)</f>
        <v>2</v>
      </c>
    </row>
    <row r="10" spans="2:13">
      <c r="B10" s="23">
        <v>2</v>
      </c>
      <c r="C10" s="12">
        <v>68</v>
      </c>
      <c r="D10" s="13">
        <f t="shared" ref="D10:D33" si="1">IF(OR(ISBLANK(B10),$C$4=0),"",$E$4*(1-B10/$C$4))</f>
        <v>72</v>
      </c>
      <c r="E10" s="5">
        <f t="shared" si="0"/>
        <v>4</v>
      </c>
    </row>
    <row r="11" spans="2:13" ht="12.75" customHeight="1">
      <c r="B11" s="23">
        <v>3</v>
      </c>
      <c r="C11" s="12">
        <v>66</v>
      </c>
      <c r="D11" s="13">
        <f t="shared" si="1"/>
        <v>68</v>
      </c>
      <c r="E11" s="5">
        <f t="shared" si="0"/>
        <v>2</v>
      </c>
      <c r="K11" s="49"/>
      <c r="L11" s="49"/>
    </row>
    <row r="12" spans="2:13">
      <c r="B12" s="23">
        <v>4</v>
      </c>
      <c r="C12" s="12">
        <v>63</v>
      </c>
      <c r="D12" s="13">
        <f t="shared" si="1"/>
        <v>64</v>
      </c>
      <c r="E12" s="5">
        <f t="shared" si="0"/>
        <v>1</v>
      </c>
      <c r="K12" s="3"/>
    </row>
    <row r="13" spans="2:13">
      <c r="B13" s="23">
        <v>5</v>
      </c>
      <c r="C13" s="12">
        <v>60</v>
      </c>
      <c r="D13" s="13">
        <f t="shared" si="1"/>
        <v>60</v>
      </c>
      <c r="E13" s="5">
        <f t="shared" si="0"/>
        <v>0</v>
      </c>
    </row>
    <row r="14" spans="2:13">
      <c r="B14" s="23">
        <v>6</v>
      </c>
      <c r="C14" s="12">
        <v>55</v>
      </c>
      <c r="D14" s="13">
        <f t="shared" si="1"/>
        <v>56</v>
      </c>
      <c r="E14" s="5">
        <f t="shared" si="0"/>
        <v>1</v>
      </c>
    </row>
    <row r="15" spans="2:13">
      <c r="B15" s="23">
        <v>7</v>
      </c>
      <c r="C15" s="12">
        <v>50</v>
      </c>
      <c r="D15" s="13">
        <f t="shared" si="1"/>
        <v>52</v>
      </c>
      <c r="E15" s="5">
        <f t="shared" si="0"/>
        <v>2</v>
      </c>
    </row>
    <row r="16" spans="2:13">
      <c r="B16" s="23">
        <v>8</v>
      </c>
      <c r="C16" s="12">
        <v>43</v>
      </c>
      <c r="D16" s="13">
        <f t="shared" si="1"/>
        <v>48</v>
      </c>
      <c r="E16" s="5">
        <f t="shared" si="0"/>
        <v>5</v>
      </c>
    </row>
    <row r="17" spans="2:10">
      <c r="B17" s="23">
        <v>9</v>
      </c>
      <c r="C17" s="12">
        <v>35</v>
      </c>
      <c r="D17" s="13">
        <f t="shared" si="1"/>
        <v>44</v>
      </c>
      <c r="E17" s="5">
        <f t="shared" si="0"/>
        <v>9</v>
      </c>
    </row>
    <row r="18" spans="2:10">
      <c r="B18" s="23">
        <v>10</v>
      </c>
      <c r="C18" s="12">
        <v>33</v>
      </c>
      <c r="D18" s="13">
        <f t="shared" si="1"/>
        <v>40</v>
      </c>
      <c r="E18" s="5">
        <f t="shared" si="0"/>
        <v>7</v>
      </c>
    </row>
    <row r="19" spans="2:10">
      <c r="B19" s="23">
        <v>11</v>
      </c>
      <c r="C19" s="12">
        <v>32</v>
      </c>
      <c r="D19" s="13">
        <f t="shared" si="1"/>
        <v>36</v>
      </c>
      <c r="E19" s="5">
        <f t="shared" si="0"/>
        <v>4</v>
      </c>
    </row>
    <row r="20" spans="2:10">
      <c r="B20" s="23">
        <v>12</v>
      </c>
      <c r="C20" s="12">
        <v>31</v>
      </c>
      <c r="D20" s="13">
        <f t="shared" si="1"/>
        <v>32</v>
      </c>
      <c r="E20" s="5">
        <f t="shared" si="0"/>
        <v>1</v>
      </c>
    </row>
    <row r="21" spans="2:10">
      <c r="B21" s="23">
        <v>13</v>
      </c>
      <c r="C21" s="12">
        <v>22</v>
      </c>
      <c r="D21" s="13">
        <f t="shared" si="1"/>
        <v>28</v>
      </c>
      <c r="E21" s="5">
        <f t="shared" si="0"/>
        <v>6</v>
      </c>
    </row>
    <row r="22" spans="2:10">
      <c r="B22" s="23">
        <v>14</v>
      </c>
      <c r="C22" s="12">
        <v>21</v>
      </c>
      <c r="D22" s="13">
        <f t="shared" si="1"/>
        <v>24.000000000000004</v>
      </c>
      <c r="E22" s="5">
        <f t="shared" si="0"/>
        <v>3.0000000000000036</v>
      </c>
    </row>
    <row r="23" spans="2:10">
      <c r="B23" s="23">
        <v>15</v>
      </c>
      <c r="C23" s="12">
        <v>21</v>
      </c>
      <c r="D23" s="13">
        <f t="shared" si="1"/>
        <v>20</v>
      </c>
      <c r="E23" s="5">
        <f t="shared" si="0"/>
        <v>-1</v>
      </c>
    </row>
    <row r="24" spans="2:10">
      <c r="B24" s="23"/>
      <c r="C24" s="12"/>
      <c r="D24" s="13" t="str">
        <f t="shared" si="1"/>
        <v/>
      </c>
      <c r="E24" s="5" t="str">
        <f t="shared" si="0"/>
        <v/>
      </c>
    </row>
    <row r="25" spans="2:10">
      <c r="B25" s="23"/>
      <c r="C25" s="12"/>
      <c r="D25" s="13" t="str">
        <f t="shared" si="1"/>
        <v/>
      </c>
      <c r="E25" s="5" t="str">
        <f t="shared" si="0"/>
        <v/>
      </c>
    </row>
    <row r="26" spans="2:10">
      <c r="B26" s="23"/>
      <c r="C26" s="12"/>
      <c r="D26" s="13" t="str">
        <f t="shared" si="1"/>
        <v/>
      </c>
      <c r="E26" s="5" t="str">
        <f t="shared" si="0"/>
        <v/>
      </c>
      <c r="F26" s="4"/>
      <c r="G26" s="4"/>
      <c r="H26" s="4"/>
    </row>
    <row r="27" spans="2:10">
      <c r="B27" s="23"/>
      <c r="C27" s="12"/>
      <c r="D27" s="13" t="str">
        <f t="shared" si="1"/>
        <v/>
      </c>
      <c r="E27" s="5" t="str">
        <f t="shared" si="0"/>
        <v/>
      </c>
    </row>
    <row r="28" spans="2:10">
      <c r="B28" s="23"/>
      <c r="C28" s="12"/>
      <c r="D28" s="13" t="str">
        <f t="shared" si="1"/>
        <v/>
      </c>
      <c r="E28" s="5" t="str">
        <f t="shared" si="0"/>
        <v/>
      </c>
      <c r="F28" s="4"/>
      <c r="G28" s="4"/>
      <c r="H28" s="4"/>
    </row>
    <row r="29" spans="2:10">
      <c r="B29" s="23"/>
      <c r="C29" s="12"/>
      <c r="D29" s="13" t="str">
        <f t="shared" si="1"/>
        <v/>
      </c>
      <c r="E29" s="5" t="str">
        <f t="shared" si="0"/>
        <v/>
      </c>
    </row>
    <row r="30" spans="2:10">
      <c r="B30" s="23"/>
      <c r="C30" s="12"/>
      <c r="D30" s="13" t="str">
        <f t="shared" si="1"/>
        <v/>
      </c>
      <c r="E30" s="5" t="str">
        <f t="shared" si="0"/>
        <v/>
      </c>
    </row>
    <row r="31" spans="2:10">
      <c r="B31" s="23"/>
      <c r="C31" s="12"/>
      <c r="D31" s="13" t="str">
        <f t="shared" si="1"/>
        <v/>
      </c>
      <c r="E31" s="5" t="str">
        <f t="shared" si="0"/>
        <v/>
      </c>
      <c r="G31" s="43" t="s">
        <v>28</v>
      </c>
      <c r="H31" s="44"/>
      <c r="I31" s="45"/>
      <c r="J31" s="5">
        <f>D125/C125</f>
        <v>3.125</v>
      </c>
    </row>
    <row r="32" spans="2:10">
      <c r="B32" s="23"/>
      <c r="C32" s="12"/>
      <c r="D32" s="13" t="str">
        <f t="shared" si="1"/>
        <v/>
      </c>
      <c r="E32" s="5" t="str">
        <f t="shared" si="0"/>
        <v/>
      </c>
    </row>
    <row r="33" spans="2:5">
      <c r="B33" s="23"/>
      <c r="C33" s="12"/>
      <c r="D33" s="13" t="str">
        <f t="shared" si="1"/>
        <v/>
      </c>
      <c r="E33" s="5" t="str">
        <f t="shared" si="0"/>
        <v/>
      </c>
    </row>
    <row r="34" spans="2:5">
      <c r="B34" s="23"/>
      <c r="C34" s="12"/>
      <c r="D34" s="13" t="str">
        <f t="shared" ref="D34:D57" si="2">IF(OR(ISBLANK(B34),$C$4=0),"",$E$4*(1-B34/$C$4))</f>
        <v/>
      </c>
      <c r="E34" s="5" t="str">
        <f t="shared" ref="E34:E57" si="3">IF(OR(ISBLANK(C34),$C$4=0),"",D34-C34)</f>
        <v/>
      </c>
    </row>
    <row r="35" spans="2:5">
      <c r="B35" s="23"/>
      <c r="C35" s="12"/>
      <c r="D35" s="13" t="str">
        <f t="shared" si="2"/>
        <v/>
      </c>
      <c r="E35" s="5" t="str">
        <f t="shared" si="3"/>
        <v/>
      </c>
    </row>
    <row r="36" spans="2:5">
      <c r="B36" s="23"/>
      <c r="C36" s="12"/>
      <c r="D36" s="13" t="str">
        <f t="shared" si="2"/>
        <v/>
      </c>
      <c r="E36" s="5" t="str">
        <f t="shared" si="3"/>
        <v/>
      </c>
    </row>
    <row r="37" spans="2:5" ht="13.8" customHeight="1">
      <c r="B37" s="23"/>
      <c r="C37" s="12"/>
      <c r="D37" s="13" t="str">
        <f t="shared" si="2"/>
        <v/>
      </c>
      <c r="E37" s="5" t="str">
        <f t="shared" si="3"/>
        <v/>
      </c>
    </row>
    <row r="38" spans="2:5">
      <c r="B38" s="23"/>
      <c r="C38" s="12"/>
      <c r="D38" s="13" t="str">
        <f t="shared" si="2"/>
        <v/>
      </c>
      <c r="E38" s="5" t="str">
        <f t="shared" si="3"/>
        <v/>
      </c>
    </row>
    <row r="39" spans="2:5">
      <c r="B39" s="23"/>
      <c r="C39" s="12"/>
      <c r="D39" s="13" t="str">
        <f t="shared" si="2"/>
        <v/>
      </c>
      <c r="E39" s="5" t="str">
        <f t="shared" si="3"/>
        <v/>
      </c>
    </row>
    <row r="40" spans="2:5">
      <c r="B40" s="23"/>
      <c r="C40" s="12"/>
      <c r="D40" s="13" t="str">
        <f t="shared" si="2"/>
        <v/>
      </c>
      <c r="E40" s="5" t="str">
        <f t="shared" si="3"/>
        <v/>
      </c>
    </row>
    <row r="41" spans="2:5">
      <c r="B41" s="23"/>
      <c r="C41" s="12"/>
      <c r="D41" s="13" t="str">
        <f t="shared" si="2"/>
        <v/>
      </c>
      <c r="E41" s="5" t="str">
        <f t="shared" si="3"/>
        <v/>
      </c>
    </row>
    <row r="42" spans="2:5">
      <c r="B42" s="23"/>
      <c r="C42" s="12"/>
      <c r="D42" s="13" t="str">
        <f t="shared" si="2"/>
        <v/>
      </c>
      <c r="E42" s="5" t="str">
        <f t="shared" si="3"/>
        <v/>
      </c>
    </row>
    <row r="43" spans="2:5">
      <c r="B43" s="23"/>
      <c r="C43" s="12"/>
      <c r="D43" s="13" t="str">
        <f t="shared" si="2"/>
        <v/>
      </c>
      <c r="E43" s="5" t="str">
        <f t="shared" si="3"/>
        <v/>
      </c>
    </row>
    <row r="44" spans="2:5">
      <c r="B44" s="23"/>
      <c r="C44" s="12"/>
      <c r="D44" s="13" t="str">
        <f t="shared" si="2"/>
        <v/>
      </c>
      <c r="E44" s="5" t="str">
        <f t="shared" si="3"/>
        <v/>
      </c>
    </row>
    <row r="45" spans="2:5">
      <c r="B45" s="23"/>
      <c r="C45" s="12"/>
      <c r="D45" s="13" t="str">
        <f t="shared" si="2"/>
        <v/>
      </c>
      <c r="E45" s="5" t="str">
        <f t="shared" si="3"/>
        <v/>
      </c>
    </row>
    <row r="46" spans="2:5">
      <c r="B46" s="23"/>
      <c r="C46" s="12"/>
      <c r="D46" s="13" t="str">
        <f t="shared" si="2"/>
        <v/>
      </c>
      <c r="E46" s="5" t="str">
        <f t="shared" si="3"/>
        <v/>
      </c>
    </row>
    <row r="47" spans="2:5">
      <c r="B47" s="23"/>
      <c r="C47" s="12"/>
      <c r="D47" s="13" t="str">
        <f t="shared" si="2"/>
        <v/>
      </c>
      <c r="E47" s="5" t="str">
        <f t="shared" si="3"/>
        <v/>
      </c>
    </row>
    <row r="48" spans="2:5">
      <c r="B48" s="23"/>
      <c r="C48" s="12"/>
      <c r="D48" s="13" t="str">
        <f t="shared" si="2"/>
        <v/>
      </c>
      <c r="E48" s="5" t="str">
        <f t="shared" si="3"/>
        <v/>
      </c>
    </row>
    <row r="49" spans="2:6">
      <c r="B49" s="23"/>
      <c r="C49" s="12"/>
      <c r="D49" s="13" t="str">
        <f t="shared" si="2"/>
        <v/>
      </c>
      <c r="E49" s="5" t="str">
        <f t="shared" si="3"/>
        <v/>
      </c>
    </row>
    <row r="50" spans="2:6">
      <c r="B50" s="23"/>
      <c r="C50" s="12"/>
      <c r="D50" s="13" t="str">
        <f t="shared" si="2"/>
        <v/>
      </c>
      <c r="E50" s="5" t="str">
        <f t="shared" si="3"/>
        <v/>
      </c>
    </row>
    <row r="51" spans="2:6">
      <c r="B51" s="23"/>
      <c r="C51" s="12"/>
      <c r="D51" s="13" t="str">
        <f t="shared" si="2"/>
        <v/>
      </c>
      <c r="E51" s="5" t="str">
        <f t="shared" si="3"/>
        <v/>
      </c>
    </row>
    <row r="52" spans="2:6">
      <c r="B52" s="23"/>
      <c r="C52" s="12"/>
      <c r="D52" s="13" t="str">
        <f t="shared" si="2"/>
        <v/>
      </c>
      <c r="E52" s="5" t="str">
        <f t="shared" si="3"/>
        <v/>
      </c>
    </row>
    <row r="53" spans="2:6">
      <c r="B53" s="23"/>
      <c r="C53" s="12"/>
      <c r="D53" s="13" t="str">
        <f t="shared" si="2"/>
        <v/>
      </c>
      <c r="E53" s="5" t="str">
        <f t="shared" si="3"/>
        <v/>
      </c>
    </row>
    <row r="54" spans="2:6">
      <c r="B54" s="23"/>
      <c r="C54" s="12"/>
      <c r="D54" s="13" t="str">
        <f t="shared" si="2"/>
        <v/>
      </c>
      <c r="E54" s="5" t="str">
        <f t="shared" si="3"/>
        <v/>
      </c>
    </row>
    <row r="55" spans="2:6">
      <c r="B55" s="23"/>
      <c r="C55" s="12"/>
      <c r="D55" s="13" t="str">
        <f t="shared" si="2"/>
        <v/>
      </c>
      <c r="E55" s="5" t="str">
        <f t="shared" si="3"/>
        <v/>
      </c>
    </row>
    <row r="56" spans="2:6">
      <c r="B56" s="23"/>
      <c r="C56" s="12"/>
      <c r="D56" s="13" t="str">
        <f t="shared" si="2"/>
        <v/>
      </c>
      <c r="E56" s="5" t="str">
        <f t="shared" si="3"/>
        <v/>
      </c>
    </row>
    <row r="57" spans="2:6">
      <c r="B57" s="23"/>
      <c r="C57" s="12"/>
      <c r="D57" s="13" t="str">
        <f t="shared" si="2"/>
        <v/>
      </c>
      <c r="E57" s="5" t="str">
        <f t="shared" si="3"/>
        <v/>
      </c>
    </row>
    <row r="61" spans="2:6" ht="39.6" customHeight="1">
      <c r="B61" s="47" t="s">
        <v>8</v>
      </c>
      <c r="C61" s="48"/>
      <c r="E61" s="50" t="s">
        <v>22</v>
      </c>
      <c r="F61" s="51"/>
    </row>
    <row r="62" spans="2:6" ht="15.6">
      <c r="B62" s="11" t="s">
        <v>4</v>
      </c>
      <c r="C62" s="14" t="s">
        <v>5</v>
      </c>
      <c r="E62" s="46" t="b">
        <f>NOT(AND(ISBLANK(C4),ISBLANK(E4)))</f>
        <v>1</v>
      </c>
      <c r="F62" s="46"/>
    </row>
    <row r="63" spans="2:6">
      <c r="B63" s="15">
        <f>H4</f>
        <v>0</v>
      </c>
      <c r="C63" s="15">
        <f>$E$4*(1-B63/$C$4)</f>
        <v>80</v>
      </c>
    </row>
    <row r="64" spans="2:6">
      <c r="B64" s="15">
        <f>K4</f>
        <v>25</v>
      </c>
      <c r="C64" s="15">
        <f>$E$4*(1-B64/$C$4)</f>
        <v>-20</v>
      </c>
    </row>
    <row r="70" spans="2:4">
      <c r="B70" s="40" t="s">
        <v>23</v>
      </c>
      <c r="C70" s="40"/>
      <c r="D70" s="41"/>
    </row>
    <row r="71" spans="2:4">
      <c r="B71" s="42"/>
      <c r="C71" s="42"/>
      <c r="D71" s="41"/>
    </row>
    <row r="72" spans="2:4">
      <c r="B72" s="42"/>
      <c r="C72" s="42"/>
      <c r="D72" s="41"/>
    </row>
    <row r="73" spans="2:4">
      <c r="B73" s="36" t="s">
        <v>24</v>
      </c>
      <c r="C73" s="37" t="s">
        <v>25</v>
      </c>
      <c r="D73" s="37" t="s">
        <v>26</v>
      </c>
    </row>
    <row r="74" spans="2:4">
      <c r="B74" s="38">
        <v>0</v>
      </c>
      <c r="C74" s="15">
        <f>IF(ISBLANK(B8),0,1)</f>
        <v>1</v>
      </c>
      <c r="D74" s="15">
        <f>IF(ISBLANK(B8),0,ABS(E8))</f>
        <v>2</v>
      </c>
    </row>
    <row r="75" spans="2:4">
      <c r="B75" s="38">
        <f>B74+1</f>
        <v>1</v>
      </c>
      <c r="C75" s="15">
        <f t="shared" ref="C75:C124" si="4">IF(ISBLANK(B9),0,1)</f>
        <v>1</v>
      </c>
      <c r="D75" s="15">
        <f t="shared" ref="D75:D124" si="5">IF(ISBLANK(B9),0,ABS(E9))</f>
        <v>2</v>
      </c>
    </row>
    <row r="76" spans="2:4">
      <c r="B76" s="38">
        <f t="shared" ref="B76:B124" si="6">B75+1</f>
        <v>2</v>
      </c>
      <c r="C76" s="15">
        <f t="shared" si="4"/>
        <v>1</v>
      </c>
      <c r="D76" s="15">
        <f t="shared" si="5"/>
        <v>4</v>
      </c>
    </row>
    <row r="77" spans="2:4">
      <c r="B77" s="38">
        <f t="shared" si="6"/>
        <v>3</v>
      </c>
      <c r="C77" s="15">
        <f t="shared" si="4"/>
        <v>1</v>
      </c>
      <c r="D77" s="15">
        <f t="shared" si="5"/>
        <v>2</v>
      </c>
    </row>
    <row r="78" spans="2:4">
      <c r="B78" s="38">
        <f t="shared" si="6"/>
        <v>4</v>
      </c>
      <c r="C78" s="15">
        <f t="shared" si="4"/>
        <v>1</v>
      </c>
      <c r="D78" s="15">
        <f t="shared" si="5"/>
        <v>1</v>
      </c>
    </row>
    <row r="79" spans="2:4">
      <c r="B79" s="38">
        <f t="shared" si="6"/>
        <v>5</v>
      </c>
      <c r="C79" s="15">
        <f t="shared" si="4"/>
        <v>1</v>
      </c>
      <c r="D79" s="15">
        <f t="shared" si="5"/>
        <v>0</v>
      </c>
    </row>
    <row r="80" spans="2:4">
      <c r="B80" s="38">
        <f t="shared" si="6"/>
        <v>6</v>
      </c>
      <c r="C80" s="15">
        <f t="shared" si="4"/>
        <v>1</v>
      </c>
      <c r="D80" s="15">
        <f t="shared" si="5"/>
        <v>1</v>
      </c>
    </row>
    <row r="81" spans="2:4">
      <c r="B81" s="38">
        <f t="shared" si="6"/>
        <v>7</v>
      </c>
      <c r="C81" s="15">
        <f t="shared" si="4"/>
        <v>1</v>
      </c>
      <c r="D81" s="15">
        <f t="shared" si="5"/>
        <v>2</v>
      </c>
    </row>
    <row r="82" spans="2:4">
      <c r="B82" s="38">
        <f t="shared" si="6"/>
        <v>8</v>
      </c>
      <c r="C82" s="15">
        <f t="shared" si="4"/>
        <v>1</v>
      </c>
      <c r="D82" s="15">
        <f t="shared" si="5"/>
        <v>5</v>
      </c>
    </row>
    <row r="83" spans="2:4">
      <c r="B83" s="38">
        <f t="shared" si="6"/>
        <v>9</v>
      </c>
      <c r="C83" s="15">
        <f t="shared" si="4"/>
        <v>1</v>
      </c>
      <c r="D83" s="15">
        <f t="shared" si="5"/>
        <v>9</v>
      </c>
    </row>
    <row r="84" spans="2:4">
      <c r="B84" s="38">
        <f t="shared" si="6"/>
        <v>10</v>
      </c>
      <c r="C84" s="15">
        <f t="shared" si="4"/>
        <v>1</v>
      </c>
      <c r="D84" s="15">
        <f t="shared" si="5"/>
        <v>7</v>
      </c>
    </row>
    <row r="85" spans="2:4">
      <c r="B85" s="38">
        <f t="shared" si="6"/>
        <v>11</v>
      </c>
      <c r="C85" s="15">
        <f t="shared" si="4"/>
        <v>1</v>
      </c>
      <c r="D85" s="15">
        <f t="shared" si="5"/>
        <v>4</v>
      </c>
    </row>
    <row r="86" spans="2:4">
      <c r="B86" s="38">
        <f t="shared" si="6"/>
        <v>12</v>
      </c>
      <c r="C86" s="15">
        <f t="shared" si="4"/>
        <v>1</v>
      </c>
      <c r="D86" s="15">
        <f t="shared" si="5"/>
        <v>1</v>
      </c>
    </row>
    <row r="87" spans="2:4">
      <c r="B87" s="38">
        <f t="shared" si="6"/>
        <v>13</v>
      </c>
      <c r="C87" s="15">
        <f t="shared" si="4"/>
        <v>1</v>
      </c>
      <c r="D87" s="15">
        <f t="shared" si="5"/>
        <v>6</v>
      </c>
    </row>
    <row r="88" spans="2:4">
      <c r="B88" s="38">
        <f t="shared" si="6"/>
        <v>14</v>
      </c>
      <c r="C88" s="15">
        <f t="shared" si="4"/>
        <v>1</v>
      </c>
      <c r="D88" s="15">
        <f t="shared" si="5"/>
        <v>3.0000000000000036</v>
      </c>
    </row>
    <row r="89" spans="2:4">
      <c r="B89" s="38">
        <f t="shared" si="6"/>
        <v>15</v>
      </c>
      <c r="C89" s="15">
        <f t="shared" si="4"/>
        <v>1</v>
      </c>
      <c r="D89" s="15">
        <f t="shared" si="5"/>
        <v>1</v>
      </c>
    </row>
    <row r="90" spans="2:4">
      <c r="B90" s="38">
        <f t="shared" si="6"/>
        <v>16</v>
      </c>
      <c r="C90" s="15">
        <f t="shared" si="4"/>
        <v>0</v>
      </c>
      <c r="D90" s="15">
        <f t="shared" si="5"/>
        <v>0</v>
      </c>
    </row>
    <row r="91" spans="2:4">
      <c r="B91" s="38">
        <f t="shared" si="6"/>
        <v>17</v>
      </c>
      <c r="C91" s="15">
        <f t="shared" si="4"/>
        <v>0</v>
      </c>
      <c r="D91" s="15">
        <f t="shared" si="5"/>
        <v>0</v>
      </c>
    </row>
    <row r="92" spans="2:4">
      <c r="B92" s="38">
        <f t="shared" si="6"/>
        <v>18</v>
      </c>
      <c r="C92" s="15">
        <f t="shared" si="4"/>
        <v>0</v>
      </c>
      <c r="D92" s="15">
        <f t="shared" si="5"/>
        <v>0</v>
      </c>
    </row>
    <row r="93" spans="2:4">
      <c r="B93" s="38">
        <f t="shared" si="6"/>
        <v>19</v>
      </c>
      <c r="C93" s="15">
        <f t="shared" si="4"/>
        <v>0</v>
      </c>
      <c r="D93" s="15">
        <f t="shared" si="5"/>
        <v>0</v>
      </c>
    </row>
    <row r="94" spans="2:4">
      <c r="B94" s="38">
        <f t="shared" si="6"/>
        <v>20</v>
      </c>
      <c r="C94" s="15">
        <f t="shared" si="4"/>
        <v>0</v>
      </c>
      <c r="D94" s="15">
        <f t="shared" si="5"/>
        <v>0</v>
      </c>
    </row>
    <row r="95" spans="2:4">
      <c r="B95" s="38">
        <f t="shared" si="6"/>
        <v>21</v>
      </c>
      <c r="C95" s="15">
        <f t="shared" si="4"/>
        <v>0</v>
      </c>
      <c r="D95" s="15">
        <f t="shared" si="5"/>
        <v>0</v>
      </c>
    </row>
    <row r="96" spans="2:4">
      <c r="B96" s="38">
        <f t="shared" si="6"/>
        <v>22</v>
      </c>
      <c r="C96" s="15">
        <f t="shared" si="4"/>
        <v>0</v>
      </c>
      <c r="D96" s="15">
        <f t="shared" si="5"/>
        <v>0</v>
      </c>
    </row>
    <row r="97" spans="2:4">
      <c r="B97" s="38">
        <f t="shared" si="6"/>
        <v>23</v>
      </c>
      <c r="C97" s="15">
        <f t="shared" si="4"/>
        <v>0</v>
      </c>
      <c r="D97" s="15">
        <f t="shared" si="5"/>
        <v>0</v>
      </c>
    </row>
    <row r="98" spans="2:4">
      <c r="B98" s="38">
        <f t="shared" si="6"/>
        <v>24</v>
      </c>
      <c r="C98" s="15">
        <f t="shared" si="4"/>
        <v>0</v>
      </c>
      <c r="D98" s="15">
        <f t="shared" si="5"/>
        <v>0</v>
      </c>
    </row>
    <row r="99" spans="2:4">
      <c r="B99" s="38">
        <f t="shared" si="6"/>
        <v>25</v>
      </c>
      <c r="C99" s="15">
        <f t="shared" si="4"/>
        <v>0</v>
      </c>
      <c r="D99" s="15">
        <f t="shared" si="5"/>
        <v>0</v>
      </c>
    </row>
    <row r="100" spans="2:4">
      <c r="B100" s="38">
        <f t="shared" si="6"/>
        <v>26</v>
      </c>
      <c r="C100" s="15">
        <f t="shared" si="4"/>
        <v>0</v>
      </c>
      <c r="D100" s="15">
        <f t="shared" si="5"/>
        <v>0</v>
      </c>
    </row>
    <row r="101" spans="2:4">
      <c r="B101" s="38">
        <f t="shared" si="6"/>
        <v>27</v>
      </c>
      <c r="C101" s="15">
        <f t="shared" si="4"/>
        <v>0</v>
      </c>
      <c r="D101" s="15">
        <f t="shared" si="5"/>
        <v>0</v>
      </c>
    </row>
    <row r="102" spans="2:4">
      <c r="B102" s="38">
        <f t="shared" si="6"/>
        <v>28</v>
      </c>
      <c r="C102" s="15">
        <f t="shared" si="4"/>
        <v>0</v>
      </c>
      <c r="D102" s="15">
        <f t="shared" si="5"/>
        <v>0</v>
      </c>
    </row>
    <row r="103" spans="2:4">
      <c r="B103" s="38">
        <f t="shared" si="6"/>
        <v>29</v>
      </c>
      <c r="C103" s="15">
        <f t="shared" si="4"/>
        <v>0</v>
      </c>
      <c r="D103" s="15">
        <f t="shared" ref="D103:D107" si="7">IF(ISBLANK(B37),0,ABS(E37))</f>
        <v>0</v>
      </c>
    </row>
    <row r="104" spans="2:4">
      <c r="B104" s="38">
        <f t="shared" si="6"/>
        <v>30</v>
      </c>
      <c r="C104" s="15">
        <f t="shared" si="4"/>
        <v>0</v>
      </c>
      <c r="D104" s="15">
        <f t="shared" si="7"/>
        <v>0</v>
      </c>
    </row>
    <row r="105" spans="2:4">
      <c r="B105" s="38">
        <f t="shared" si="6"/>
        <v>31</v>
      </c>
      <c r="C105" s="15">
        <f t="shared" si="4"/>
        <v>0</v>
      </c>
      <c r="D105" s="15">
        <f t="shared" si="7"/>
        <v>0</v>
      </c>
    </row>
    <row r="106" spans="2:4">
      <c r="B106" s="38">
        <f t="shared" si="6"/>
        <v>32</v>
      </c>
      <c r="C106" s="15">
        <f t="shared" si="4"/>
        <v>0</v>
      </c>
      <c r="D106" s="15">
        <f t="shared" si="7"/>
        <v>0</v>
      </c>
    </row>
    <row r="107" spans="2:4">
      <c r="B107" s="38">
        <f t="shared" si="6"/>
        <v>33</v>
      </c>
      <c r="C107" s="15">
        <f t="shared" si="4"/>
        <v>0</v>
      </c>
      <c r="D107" s="15">
        <f t="shared" si="7"/>
        <v>0</v>
      </c>
    </row>
    <row r="108" spans="2:4">
      <c r="B108" s="38">
        <f t="shared" si="6"/>
        <v>34</v>
      </c>
      <c r="C108" s="15">
        <f t="shared" si="4"/>
        <v>0</v>
      </c>
      <c r="D108" s="15">
        <f t="shared" si="5"/>
        <v>0</v>
      </c>
    </row>
    <row r="109" spans="2:4">
      <c r="B109" s="38">
        <f t="shared" si="6"/>
        <v>35</v>
      </c>
      <c r="C109" s="15">
        <f t="shared" si="4"/>
        <v>0</v>
      </c>
      <c r="D109" s="15">
        <f t="shared" si="5"/>
        <v>0</v>
      </c>
    </row>
    <row r="110" spans="2:4">
      <c r="B110" s="38">
        <f t="shared" si="6"/>
        <v>36</v>
      </c>
      <c r="C110" s="15">
        <f t="shared" si="4"/>
        <v>0</v>
      </c>
      <c r="D110" s="15">
        <f t="shared" si="5"/>
        <v>0</v>
      </c>
    </row>
    <row r="111" spans="2:4">
      <c r="B111" s="38">
        <f t="shared" si="6"/>
        <v>37</v>
      </c>
      <c r="C111" s="15">
        <f t="shared" si="4"/>
        <v>0</v>
      </c>
      <c r="D111" s="15">
        <f t="shared" si="5"/>
        <v>0</v>
      </c>
    </row>
    <row r="112" spans="2:4">
      <c r="B112" s="38">
        <f t="shared" si="6"/>
        <v>38</v>
      </c>
      <c r="C112" s="15">
        <f t="shared" si="4"/>
        <v>0</v>
      </c>
      <c r="D112" s="15">
        <f t="shared" si="5"/>
        <v>0</v>
      </c>
    </row>
    <row r="113" spans="2:4">
      <c r="B113" s="38">
        <f t="shared" si="6"/>
        <v>39</v>
      </c>
      <c r="C113" s="15">
        <f t="shared" si="4"/>
        <v>0</v>
      </c>
      <c r="D113" s="15">
        <f t="shared" si="5"/>
        <v>0</v>
      </c>
    </row>
    <row r="114" spans="2:4">
      <c r="B114" s="38">
        <f t="shared" si="6"/>
        <v>40</v>
      </c>
      <c r="C114" s="15">
        <f t="shared" si="4"/>
        <v>0</v>
      </c>
      <c r="D114" s="15">
        <f t="shared" si="5"/>
        <v>0</v>
      </c>
    </row>
    <row r="115" spans="2:4">
      <c r="B115" s="38">
        <f t="shared" si="6"/>
        <v>41</v>
      </c>
      <c r="C115" s="15">
        <f t="shared" si="4"/>
        <v>0</v>
      </c>
      <c r="D115" s="15">
        <f t="shared" si="5"/>
        <v>0</v>
      </c>
    </row>
    <row r="116" spans="2:4">
      <c r="B116" s="38">
        <f t="shared" si="6"/>
        <v>42</v>
      </c>
      <c r="C116" s="15">
        <f t="shared" si="4"/>
        <v>0</v>
      </c>
      <c r="D116" s="15">
        <f t="shared" si="5"/>
        <v>0</v>
      </c>
    </row>
    <row r="117" spans="2:4">
      <c r="B117" s="38">
        <f t="shared" si="6"/>
        <v>43</v>
      </c>
      <c r="C117" s="15">
        <f t="shared" si="4"/>
        <v>0</v>
      </c>
      <c r="D117" s="15">
        <f t="shared" si="5"/>
        <v>0</v>
      </c>
    </row>
    <row r="118" spans="2:4">
      <c r="B118" s="38">
        <f t="shared" si="6"/>
        <v>44</v>
      </c>
      <c r="C118" s="15">
        <f t="shared" si="4"/>
        <v>0</v>
      </c>
      <c r="D118" s="15">
        <f t="shared" si="5"/>
        <v>0</v>
      </c>
    </row>
    <row r="119" spans="2:4">
      <c r="B119" s="38">
        <f t="shared" si="6"/>
        <v>45</v>
      </c>
      <c r="C119" s="15">
        <f t="shared" si="4"/>
        <v>0</v>
      </c>
      <c r="D119" s="15">
        <f t="shared" si="5"/>
        <v>0</v>
      </c>
    </row>
    <row r="120" spans="2:4">
      <c r="B120" s="38">
        <f t="shared" si="6"/>
        <v>46</v>
      </c>
      <c r="C120" s="15">
        <f t="shared" si="4"/>
        <v>0</v>
      </c>
      <c r="D120" s="15">
        <f t="shared" si="5"/>
        <v>0</v>
      </c>
    </row>
    <row r="121" spans="2:4">
      <c r="B121" s="38">
        <f t="shared" si="6"/>
        <v>47</v>
      </c>
      <c r="C121" s="15">
        <f t="shared" si="4"/>
        <v>0</v>
      </c>
      <c r="D121" s="15">
        <f t="shared" si="5"/>
        <v>0</v>
      </c>
    </row>
    <row r="122" spans="2:4">
      <c r="B122" s="38">
        <f t="shared" si="6"/>
        <v>48</v>
      </c>
      <c r="C122" s="15">
        <f t="shared" si="4"/>
        <v>0</v>
      </c>
      <c r="D122" s="15">
        <f t="shared" si="5"/>
        <v>0</v>
      </c>
    </row>
    <row r="123" spans="2:4">
      <c r="B123" s="38">
        <f t="shared" si="6"/>
        <v>49</v>
      </c>
      <c r="C123" s="15">
        <f t="shared" si="4"/>
        <v>0</v>
      </c>
      <c r="D123" s="15">
        <f t="shared" si="5"/>
        <v>0</v>
      </c>
    </row>
    <row r="124" spans="2:4">
      <c r="B124" s="38">
        <f t="shared" si="6"/>
        <v>50</v>
      </c>
      <c r="C124" s="15">
        <f t="shared" si="4"/>
        <v>0</v>
      </c>
      <c r="D124" s="15">
        <f t="shared" si="5"/>
        <v>0</v>
      </c>
    </row>
    <row r="125" spans="2:4">
      <c r="B125" s="39" t="s">
        <v>27</v>
      </c>
      <c r="C125" s="15">
        <f>SUM(C74:C124)</f>
        <v>16</v>
      </c>
      <c r="D125" s="15">
        <f>SUM(D74:D124)</f>
        <v>50</v>
      </c>
    </row>
  </sheetData>
  <mergeCells count="14">
    <mergeCell ref="E61:F61"/>
    <mergeCell ref="D1:H2"/>
    <mergeCell ref="I2:M2"/>
    <mergeCell ref="B70:D72"/>
    <mergeCell ref="G31:I31"/>
    <mergeCell ref="E62:F62"/>
    <mergeCell ref="K11:L11"/>
    <mergeCell ref="B61:C61"/>
    <mergeCell ref="B6:C6"/>
    <mergeCell ref="D6:D7"/>
    <mergeCell ref="E6:E7"/>
    <mergeCell ref="K6:L6"/>
    <mergeCell ref="D3:D4"/>
    <mergeCell ref="F3:F4"/>
  </mergeCells>
  <pageMargins left="0.75" right="0.75" top="1" bottom="1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slope intercept</vt:lpstr>
      <vt:lpstr>point slope</vt:lpstr>
      <vt:lpstr>2 intercept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kalman</dc:creator>
  <cp:lastModifiedBy>kalmanNoDom</cp:lastModifiedBy>
  <cp:lastPrinted>2002-08-02T15:47:46Z</cp:lastPrinted>
  <dcterms:created xsi:type="dcterms:W3CDTF">2002-08-08T15:59:10Z</dcterms:created>
  <dcterms:modified xsi:type="dcterms:W3CDTF">2019-05-25T20:23:16Z</dcterms:modified>
</cp:coreProperties>
</file>